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AcestRegistruDeLucru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workbookAlgorithmName="SHA-512" workbookHashValue="C7xOG0FR+RhSbAOKlNPJQaq1ALB0emGNZ6Y3hDH8wh9RWDkDn/QKtV5SDe5dttvhdDIM84uJ0IM/UmbR5FkPXw==" workbookSaltValue="cKXKfRCrGAhdBqYjTKvnhw==" workbookSpinCount="100000" lockStructure="1"/>
  <bookViews>
    <workbookView xWindow="0" yWindow="0" windowWidth="28800" windowHeight="11730"/>
  </bookViews>
  <sheets>
    <sheet name="ProductieGunoi" sheetId="1" r:id="rId1"/>
    <sheet name="PMN" sheetId="2" r:id="rId2"/>
    <sheet name="Sheet3" sheetId="3" r:id="rId3"/>
  </sheets>
  <definedNames>
    <definedName name="page24" localSheetId="0">ProductieGunoi!$A$40</definedName>
    <definedName name="page25" localSheetId="0">ProductieGunoi!$A$57</definedName>
  </definedNames>
  <calcPr calcId="162913"/>
</workbook>
</file>

<file path=xl/calcChain.xml><?xml version="1.0" encoding="utf-8"?>
<calcChain xmlns="http://schemas.openxmlformats.org/spreadsheetml/2006/main">
  <c r="N69" i="1" l="1"/>
  <c r="M69" i="1"/>
  <c r="L69" i="1"/>
  <c r="N64" i="1"/>
  <c r="N65" i="1"/>
  <c r="N66" i="1"/>
  <c r="N63" i="1"/>
  <c r="M64" i="1"/>
  <c r="M65" i="1"/>
  <c r="M66" i="1"/>
  <c r="M63" i="1"/>
  <c r="L64" i="1"/>
  <c r="L65" i="1"/>
  <c r="L66" i="1"/>
  <c r="L63" i="1"/>
  <c r="N60" i="1"/>
  <c r="N59" i="1"/>
  <c r="M60" i="1"/>
  <c r="M59" i="1"/>
  <c r="L60" i="1"/>
  <c r="L59" i="1"/>
  <c r="N51" i="1"/>
  <c r="N52" i="1"/>
  <c r="N53" i="1"/>
  <c r="N54" i="1"/>
  <c r="N55" i="1"/>
  <c r="N46" i="1"/>
  <c r="N47" i="1"/>
  <c r="N48" i="1"/>
  <c r="N49" i="1"/>
  <c r="N50" i="1"/>
  <c r="N45" i="1"/>
  <c r="M46" i="1"/>
  <c r="M47" i="1"/>
  <c r="M48" i="1"/>
  <c r="M49" i="1"/>
  <c r="M50" i="1"/>
  <c r="M51" i="1"/>
  <c r="M52" i="1"/>
  <c r="M53" i="1"/>
  <c r="M54" i="1"/>
  <c r="M55" i="1"/>
  <c r="M45" i="1"/>
  <c r="L46" i="1"/>
  <c r="L47" i="1"/>
  <c r="L48" i="1"/>
  <c r="L49" i="1"/>
  <c r="L50" i="1"/>
  <c r="L51" i="1"/>
  <c r="L52" i="1"/>
  <c r="L53" i="1"/>
  <c r="L54" i="1"/>
  <c r="L55" i="1"/>
  <c r="L45" i="1"/>
  <c r="N22" i="1"/>
  <c r="N23" i="1"/>
  <c r="N24" i="1"/>
  <c r="N25" i="1"/>
  <c r="N26" i="1"/>
  <c r="N27" i="1"/>
  <c r="N28" i="1"/>
  <c r="N29" i="1"/>
  <c r="N31" i="1"/>
  <c r="N32" i="1"/>
  <c r="N33" i="1"/>
  <c r="N34" i="1"/>
  <c r="N35" i="1"/>
  <c r="N36" i="1"/>
  <c r="N37" i="1"/>
  <c r="N38" i="1"/>
  <c r="N39" i="1"/>
  <c r="N40" i="1"/>
  <c r="N41" i="1"/>
  <c r="N42" i="1"/>
  <c r="N21" i="1"/>
  <c r="M22" i="1"/>
  <c r="M23" i="1"/>
  <c r="M24" i="1"/>
  <c r="M25" i="1"/>
  <c r="M26" i="1"/>
  <c r="M27" i="1"/>
  <c r="M28" i="1"/>
  <c r="M29" i="1"/>
  <c r="M31" i="1"/>
  <c r="M32" i="1"/>
  <c r="M33" i="1"/>
  <c r="M34" i="1"/>
  <c r="M35" i="1"/>
  <c r="M36" i="1"/>
  <c r="M37" i="1"/>
  <c r="M38" i="1"/>
  <c r="M39" i="1"/>
  <c r="M40" i="1"/>
  <c r="M41" i="1"/>
  <c r="M42" i="1"/>
  <c r="M21" i="1"/>
  <c r="L36" i="1"/>
  <c r="L37" i="1"/>
  <c r="L38" i="1"/>
  <c r="L39" i="1"/>
  <c r="L40" i="1"/>
  <c r="L41" i="1"/>
  <c r="L42" i="1"/>
  <c r="L22" i="1"/>
  <c r="L23" i="1"/>
  <c r="L24" i="1"/>
  <c r="L25" i="1"/>
  <c r="L26" i="1"/>
  <c r="L27" i="1"/>
  <c r="L28" i="1"/>
  <c r="L29" i="1"/>
  <c r="L31" i="1"/>
  <c r="L32" i="1"/>
  <c r="L33" i="1"/>
  <c r="L34" i="1"/>
  <c r="L35" i="1"/>
  <c r="L21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4" i="1"/>
  <c r="M71" i="1" l="1"/>
  <c r="N71" i="1"/>
  <c r="L71" i="1"/>
  <c r="E58" i="2"/>
  <c r="D58" i="2"/>
  <c r="C58" i="2"/>
  <c r="B58" i="2"/>
  <c r="E51" i="2"/>
  <c r="D51" i="2"/>
  <c r="C51" i="2"/>
  <c r="B51" i="2"/>
</calcChain>
</file>

<file path=xl/comments1.xml><?xml version="1.0" encoding="utf-8"?>
<comments xmlns="http://schemas.openxmlformats.org/spreadsheetml/2006/main">
  <authors>
    <author>Windows User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coloana va fi ascunsa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trebuie cu bifa, obligatoriu una din 3, iar coloanele ascunse</t>
        </r>
      </text>
    </comment>
  </commentList>
</comments>
</file>

<file path=xl/sharedStrings.xml><?xml version="1.0" encoding="utf-8"?>
<sst xmlns="http://schemas.openxmlformats.org/spreadsheetml/2006/main" count="430" uniqueCount="282">
  <si>
    <t>Sistemul de întreţinere</t>
  </si>
  <si>
    <t>Tipul de gunoi de grajd rezultat</t>
  </si>
  <si>
    <t>Stabulaţie liberă</t>
  </si>
  <si>
    <t>Viţei</t>
  </si>
  <si>
    <t>Aşternut adânc, boxe colective</t>
  </si>
  <si>
    <t>1 – 2</t>
  </si>
  <si>
    <t>Gunoi de grajd solid</t>
  </si>
  <si>
    <t>6 – 10</t>
  </si>
  <si>
    <t>0,25 - 0,40</t>
  </si>
  <si>
    <t>Pardoseală grătar, întreţinere în grupuri</t>
  </si>
  <si>
    <t>-</t>
  </si>
  <si>
    <t>Dejecţii semilichide</t>
  </si>
  <si>
    <t>7 – 12</t>
  </si>
  <si>
    <t>0,25 - 0,45</t>
  </si>
  <si>
    <t>Juninci</t>
  </si>
  <si>
    <t>Aşternut adânc</t>
  </si>
  <si>
    <t>3 – 5</t>
  </si>
  <si>
    <t>20 - 25</t>
  </si>
  <si>
    <t>0,75 - 0,95</t>
  </si>
  <si>
    <t>Aşternut adânc în zona de odihnă, pardoseală de beton în zona de defecaţie</t>
  </si>
  <si>
    <t>2 – 4</t>
  </si>
  <si>
    <t>20 - 26</t>
  </si>
  <si>
    <t>0,70 - 0,90</t>
  </si>
  <si>
    <t>Cuşete individuale de odihnă cu aşternut, pardoseală de beton în zona de defecaţie</t>
  </si>
  <si>
    <t>2 – 3</t>
  </si>
  <si>
    <t>18 - 26</t>
  </si>
  <si>
    <t>0,65 - 0,95</t>
  </si>
  <si>
    <t>Tăuraşi</t>
  </si>
  <si>
    <t>28 - 38</t>
  </si>
  <si>
    <t>1,10 - 1,4</t>
  </si>
  <si>
    <t>28 - 40</t>
  </si>
  <si>
    <t>1,0 - 1,3</t>
  </si>
  <si>
    <t>Pardoseală grătar</t>
  </si>
  <si>
    <t>30 - 40</t>
  </si>
  <si>
    <t>0,9 - 1,3</t>
  </si>
  <si>
    <t>Aşternut adânc, pardoseală cu auto-curăţare cu panta de 8%</t>
  </si>
  <si>
    <t>1,05 - 1,4</t>
  </si>
  <si>
    <t>4 – 5</t>
  </si>
  <si>
    <t>40 - 50</t>
  </si>
  <si>
    <t>1,4 - 1,8</t>
  </si>
  <si>
    <t>Aşternut adânc în zona de odihnă, pardoseală cu grătar în zona de defecaţie</t>
  </si>
  <si>
    <t>30 - 35</t>
  </si>
  <si>
    <t>1,1 - 1,3</t>
  </si>
  <si>
    <t>0,3 - 0,5</t>
  </si>
  <si>
    <t>Aştrnut adânc în zona de odihnă, pardoseală cu autocurăţare</t>
  </si>
  <si>
    <t>4 – 6</t>
  </si>
  <si>
    <t>45 - 50</t>
  </si>
  <si>
    <t>1,6 - 1,9</t>
  </si>
  <si>
    <t>Cuşete individuale  de odihnă cu aşternut, pardoseală de beton în zona de defecaţie</t>
  </si>
  <si>
    <t>Cuşete individuale de odihnă, pardoseală cu grătar în zona de defecaţie</t>
  </si>
  <si>
    <t>40 - 52</t>
  </si>
  <si>
    <t>1,20 - 1,60</t>
  </si>
  <si>
    <t>Sistem de stabulaţie legată</t>
  </si>
  <si>
    <t>Aşternut adânc (în grup)</t>
  </si>
  <si>
    <t xml:space="preserve">Gunoi de grajd </t>
  </si>
  <si>
    <t>Pardoseală grătar (în grup)</t>
  </si>
  <si>
    <t>Standuri  cu aşternut</t>
  </si>
  <si>
    <t>28 - 35</t>
  </si>
  <si>
    <t>Standuri fără aşternut, canal acoperit cu grătar</t>
  </si>
  <si>
    <t>0,9 - 1,2</t>
  </si>
  <si>
    <t>Standuri cu aşternut</t>
  </si>
  <si>
    <t>1 - 2,5</t>
  </si>
  <si>
    <t>18 - 23</t>
  </si>
  <si>
    <t>0,8 – 1,0</t>
  </si>
  <si>
    <t>Standuri cu aşternut, canal acoperit cu grătar</t>
  </si>
  <si>
    <t>20 – 27</t>
  </si>
  <si>
    <t>0,6 - 0,8</t>
  </si>
  <si>
    <t>2 - 3,5</t>
  </si>
  <si>
    <t>45 - 55</t>
  </si>
  <si>
    <t>1,5 - 1,9</t>
  </si>
  <si>
    <t>Standuri fără aşternut, sistem autocurăţare continuă acoperit cu grătare</t>
  </si>
  <si>
    <t>40 - 45</t>
  </si>
  <si>
    <t>1,2 - 1,5</t>
  </si>
  <si>
    <t>Categoria de animal</t>
  </si>
  <si>
    <t>Aşternut</t>
  </si>
  <si>
    <t>Tipul de gunoi</t>
  </si>
  <si>
    <t>Vieri</t>
  </si>
  <si>
    <t>Pardoseală solidă cu aşternut</t>
  </si>
  <si>
    <t>3 – 4</t>
  </si>
  <si>
    <t>12 – 16</t>
  </si>
  <si>
    <t>0,5 - 0,7</t>
  </si>
  <si>
    <t>Scroafe gestante</t>
  </si>
  <si>
    <t>10 – 14</t>
  </si>
  <si>
    <t>0,45 - 0,6</t>
  </si>
  <si>
    <t>Aşternut adânc în zona de odihnă, pardoseală beton în zona de defecaţie</t>
  </si>
  <si>
    <t>0,8 – 1,2</t>
  </si>
  <si>
    <t>0,45 - 0,65</t>
  </si>
  <si>
    <t>Pardoseală solidă în zona de odihnă, pardoseală grătar în zona de defecaţie</t>
  </si>
  <si>
    <t>0,1 - 0,25</t>
  </si>
  <si>
    <t>0,3 - 0,45</t>
  </si>
  <si>
    <t>Scroafe lactante</t>
  </si>
  <si>
    <t>Pardoseală solidă în zona de odihnă şi     zona de defecaţie</t>
  </si>
  <si>
    <t>14 - 16</t>
  </si>
  <si>
    <t>0,6 - 0,7</t>
  </si>
  <si>
    <t>Pardoseală acoperită parţial ori total cu grătar.</t>
  </si>
  <si>
    <t>0,05 – 0,1</t>
  </si>
  <si>
    <t>15 - 20</t>
  </si>
  <si>
    <t>Purcei înţărcaţi</t>
  </si>
  <si>
    <t>0,5 - 1</t>
  </si>
  <si>
    <t>Gunoi de grajd</t>
  </si>
  <si>
    <t>0,15 - 0,2</t>
  </si>
  <si>
    <t>Zonă de odihnă cu aşternut, pardoseală solidă în zona de defecaţie</t>
  </si>
  <si>
    <t>0,15 – 0,3</t>
  </si>
  <si>
    <t>1,5 – 2,5</t>
  </si>
  <si>
    <t>0,1 – 0,15</t>
  </si>
  <si>
    <t>Pardoseală acoperită  cu grătar</t>
  </si>
  <si>
    <t>0,09 – 0,1</t>
  </si>
  <si>
    <t>Grăsuni</t>
  </si>
  <si>
    <t>1 – 3</t>
  </si>
  <si>
    <t>0,25 – 0,35</t>
  </si>
  <si>
    <t>Zona de odihnă cu aşternut, pardoseală solidă în zona de defecaţie</t>
  </si>
  <si>
    <t>0,3 – 0,5</t>
  </si>
  <si>
    <t>0,2 – 0,4</t>
  </si>
  <si>
    <t>Pardoseală parţial acoperită cu grătare</t>
  </si>
  <si>
    <t>0,15 – 0,25</t>
  </si>
  <si>
    <t>Categoria de păsări</t>
  </si>
  <si>
    <t>Sistem de întreţinere</t>
  </si>
  <si>
    <t xml:space="preserve">Pui de carne </t>
  </si>
  <si>
    <t>La sol</t>
  </si>
  <si>
    <t>0,080</t>
  </si>
  <si>
    <t>Gunoi solid</t>
  </si>
  <si>
    <t>3,0</t>
  </si>
  <si>
    <t>3,8</t>
  </si>
  <si>
    <t xml:space="preserve">Puicuţe   </t>
  </si>
  <si>
    <t>0,120</t>
  </si>
  <si>
    <t>4,7</t>
  </si>
  <si>
    <t>5,0</t>
  </si>
  <si>
    <t>Găini ouătoare</t>
  </si>
  <si>
    <t>În baterii</t>
  </si>
  <si>
    <t>0,220</t>
  </si>
  <si>
    <t>8,2</t>
  </si>
  <si>
    <t xml:space="preserve">Raţe mature </t>
  </si>
  <si>
    <t>0,500</t>
  </si>
  <si>
    <t>Dejecţii colectate (nu conţin aşternut)</t>
  </si>
  <si>
    <t>20,6</t>
  </si>
  <si>
    <t>22,0</t>
  </si>
  <si>
    <t>Baltă</t>
  </si>
  <si>
    <t>18,7</t>
  </si>
  <si>
    <t>20,0</t>
  </si>
  <si>
    <t>Curcani adulţi</t>
  </si>
  <si>
    <t>0,430</t>
  </si>
  <si>
    <t>16,0</t>
  </si>
  <si>
    <t>18,0</t>
  </si>
  <si>
    <t>Curcani pentru sacrificare</t>
  </si>
  <si>
    <t>0,350</t>
  </si>
  <si>
    <t>13,0</t>
  </si>
  <si>
    <t>14,8</t>
  </si>
  <si>
    <t xml:space="preserve">Gâşte adulte  </t>
  </si>
  <si>
    <t>0,960</t>
  </si>
  <si>
    <t>36,00</t>
  </si>
  <si>
    <t>41,0</t>
  </si>
  <si>
    <t>Broileri de gâscă (sfârşitul îngrăşării)</t>
  </si>
  <si>
    <t>0,900</t>
  </si>
  <si>
    <t>33,0</t>
  </si>
  <si>
    <t>36,0</t>
  </si>
  <si>
    <r>
      <t xml:space="preserve">        2 </t>
    </r>
    <r>
      <rPr>
        <i/>
        <sz val="10"/>
        <color indexed="8"/>
        <rFont val="Times New Roman"/>
        <family val="1"/>
      </rPr>
      <t>Aşternutul luat în considerare este de paie</t>
    </r>
  </si>
  <si>
    <t>Sistemul de adăpost</t>
  </si>
  <si>
    <t>Excremente +  aşternut</t>
  </si>
  <si>
    <t>Tipul de gunoi rezultat</t>
  </si>
  <si>
    <t>Mânz peste un an (400 kg)</t>
  </si>
  <si>
    <t>17 + 5 kg aşternut</t>
  </si>
  <si>
    <t>Bălegar</t>
  </si>
  <si>
    <t>1,0</t>
  </si>
  <si>
    <t>Iapă, armăsar, cal castrat (600 kg)</t>
  </si>
  <si>
    <t>25 + 5 kg aşternut</t>
  </si>
  <si>
    <t>1,38</t>
  </si>
  <si>
    <t>Sistem de adăpost</t>
  </si>
  <si>
    <t>Tip de gunoi de grajd rezultat</t>
  </si>
  <si>
    <t>Miel de 3,5  luni sau cârlan</t>
  </si>
  <si>
    <t>0,3</t>
  </si>
  <si>
    <t>1,5</t>
  </si>
  <si>
    <t>0,050</t>
  </si>
  <si>
    <t>Mioară de 12  luni</t>
  </si>
  <si>
    <t>0,4</t>
  </si>
  <si>
    <t>2,5</t>
  </si>
  <si>
    <t>0,083</t>
  </si>
  <si>
    <t>Oaie-mamă, berbec şi batal de 12 luni</t>
  </si>
  <si>
    <t>0,5</t>
  </si>
  <si>
    <t>2,8</t>
  </si>
  <si>
    <t>0,093</t>
  </si>
  <si>
    <t>Berbec şi batal</t>
  </si>
  <si>
    <t>0,133</t>
  </si>
  <si>
    <t>Vaci de lapte</t>
  </si>
  <si>
    <t xml:space="preserve"> dejecţii semilichide</t>
  </si>
  <si>
    <t xml:space="preserve">Gunoi de grajd solid </t>
  </si>
  <si>
    <t>10 - 15</t>
  </si>
  <si>
    <t>12 - 17</t>
  </si>
  <si>
    <t>4 - 5</t>
  </si>
  <si>
    <t>2 - 3</t>
  </si>
  <si>
    <t>1 - 2</t>
  </si>
  <si>
    <t>4 - 7</t>
  </si>
  <si>
    <t>Broileri de raţă (sfârşitul îngrăşării)</t>
  </si>
  <si>
    <t>Producţia de gunoi, inclusiv aşternutul [kg/animal/zi]</t>
  </si>
  <si>
    <t>Numar animale</t>
  </si>
  <si>
    <t>Capacitatea de stocare  [m3/animal/luna]</t>
  </si>
  <si>
    <t>PORCINE</t>
  </si>
  <si>
    <t>PASARI</t>
  </si>
  <si>
    <t>Aşternut  [kg/animal/zi]</t>
  </si>
  <si>
    <t>OVINE</t>
  </si>
  <si>
    <t>CABALINE</t>
  </si>
  <si>
    <r>
      <t>Capacitate de stocare</t>
    </r>
    <r>
      <rPr>
        <b/>
        <vertAlign val="superscript"/>
        <sz val="10"/>
        <color indexed="8"/>
        <rFont val="Times New Roman"/>
        <family val="1"/>
      </rPr>
      <t xml:space="preserve">2                                 </t>
    </r>
    <r>
      <rPr>
        <b/>
        <sz val="10"/>
        <color indexed="8"/>
        <rFont val="Times New Roman"/>
        <family val="1"/>
      </rPr>
      <t xml:space="preserve"> [m3/1.000 păsări/lună]</t>
    </r>
  </si>
  <si>
    <r>
      <t xml:space="preserve">Volum dejecţii, </t>
    </r>
    <r>
      <rPr>
        <sz val="10"/>
        <color indexed="8"/>
        <rFont val="Times New Roman"/>
        <family val="1"/>
      </rPr>
      <t>fără aşternut                      [m</t>
    </r>
    <r>
      <rPr>
        <vertAlign val="superscript"/>
        <sz val="10"/>
        <color indexed="8"/>
        <rFont val="Times New Roman"/>
        <family val="1"/>
      </rPr>
      <t>3</t>
    </r>
    <r>
      <rPr>
        <sz val="10"/>
        <color indexed="8"/>
        <rFont val="Times New Roman"/>
        <family val="1"/>
      </rPr>
      <t>/1.000 păsări/lună]</t>
    </r>
  </si>
  <si>
    <t>Aşternut    [kg/animal/zi]</t>
  </si>
  <si>
    <t>Producţia de gunoi, inclusiv aşternut   [kg/animal/zi]</t>
  </si>
  <si>
    <t>Capacitatea de stocare                   [m3/animal/luna]</t>
  </si>
  <si>
    <r>
      <t xml:space="preserve">Capacitatea de stocare         </t>
    </r>
    <r>
      <rPr>
        <sz val="10"/>
        <color indexed="8"/>
        <rFont val="Times New Roman"/>
        <family val="1"/>
      </rPr>
      <t>[m</t>
    </r>
    <r>
      <rPr>
        <vertAlign val="superscript"/>
        <sz val="10"/>
        <color indexed="8"/>
        <rFont val="Times New Roman"/>
        <family val="1"/>
      </rPr>
      <t>3</t>
    </r>
    <r>
      <rPr>
        <sz val="10"/>
        <color indexed="8"/>
        <rFont val="Times New Roman"/>
        <family val="1"/>
      </rPr>
      <t>/animal/luna]</t>
    </r>
  </si>
  <si>
    <t>Producţia de gunoi, inclusiv aşternut [kg/animal/zi]</t>
  </si>
  <si>
    <t>Categoria de animale</t>
  </si>
  <si>
    <t>Vaci de lapte – sistem intensiv (ferme cu mai mult de 50 vaci)</t>
  </si>
  <si>
    <t>Vaci de lapte – sistem mediu (ferme cu 10-49 vaci)</t>
  </si>
  <si>
    <t>Vaci de lapte – sistem gospodăresc (ferme  cu 1-9 vaci)</t>
  </si>
  <si>
    <t>Bivoliţe pentru lapte</t>
  </si>
  <si>
    <t>Junici</t>
  </si>
  <si>
    <t>Bovine peste 2 ani - masculi</t>
  </si>
  <si>
    <t>Bovine intre 1-2 ani</t>
  </si>
  <si>
    <t>Bovine sub 1 an</t>
  </si>
  <si>
    <t>Scroafe cu purcei – sistem gospodăresc (ferme cu 1-49 porcine)</t>
  </si>
  <si>
    <t>Scroafe cu purcei – sistem mediu (ferme cu 50-999 porcine)</t>
  </si>
  <si>
    <t>Scroafe cu purcei – sistem intensiv (ferme peste 1000 porcine)</t>
  </si>
  <si>
    <t>Pentru ferme specializate în creşterea porcilor doar pe un anumit segment de greutate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</si>
  <si>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imes New Roman"/>
        <family val="1"/>
      </rPr>
      <t>Porci sub 20 kg greutate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</si>
  <si>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imes New Roman"/>
        <family val="1"/>
      </rPr>
      <t>Porci 20-50 Kg – sistem gospodăresc (ferme cu 1-49 porcine)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</si>
  <si>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imes New Roman"/>
        <family val="1"/>
      </rPr>
      <t>Porci 20-50 kg – sistem  mediu (ferme cu 50-999 porcine)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</si>
  <si>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imes New Roman"/>
        <family val="1"/>
      </rPr>
      <t>Porci 20-50 kg – sistem intensiv (ferme peste 1000 porcine)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</si>
  <si>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imes New Roman"/>
        <family val="1"/>
      </rPr>
      <t>Porci la îngrăşat (peste 50 kg) – sistem gospodaresc (ferme cu 1-49 porcine)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</si>
  <si>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imes New Roman"/>
        <family val="1"/>
      </rPr>
      <t>Porci la îngrăşat (peste 50 kg) – sistem mediu (ferme cu 50-999 porcine)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</si>
  <si>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imes New Roman"/>
        <family val="1"/>
      </rPr>
      <t>Porci la îngrăşat (peste 50 kg) – sistem intensiv (ferme peste 1000 porcine)</t>
    </r>
  </si>
  <si>
    <t>Pentru ferme care cresc porci pentru intregul ciclu de viaţă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</si>
  <si>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imes New Roman"/>
        <family val="1"/>
      </rPr>
      <t>Porci – sistem gospodăresc (ferme cu 1-49 porcine)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</si>
  <si>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Times New Roman"/>
        <family val="1"/>
      </rPr>
      <t>Porci – sistem mediu (ferme cu 50-999 porcine)</t>
    </r>
  </si>
  <si>
    <t>Ovine</t>
  </si>
  <si>
    <t>Caprine</t>
  </si>
  <si>
    <t>Cai</t>
  </si>
  <si>
    <t>Pui de carne – sistem intensiv (ferme peste 3000 pasari)</t>
  </si>
  <si>
    <t>Pui de carne – sistem mediu şi gospodăresc (ferme sub 3000 pasari)</t>
  </si>
  <si>
    <t>Gaini ouătoare – sistem intensiv (ferme peste 3000 pasari)</t>
  </si>
  <si>
    <t>Gaini ouătoare – sistem  mediu şi gospodăresc (ferme sub 3000 păsări)</t>
  </si>
  <si>
    <t>Alte găini / pui / cocoşi – sistem intensiv (ferme peste 3000 păsări)</t>
  </si>
  <si>
    <t>Alte găini / pui/ cocoşi – sistem mediu şi gospodăresc (ferme sub 3000 păsări)</t>
  </si>
  <si>
    <t>Curcani</t>
  </si>
  <si>
    <t>Raţe</t>
  </si>
  <si>
    <t>Gâşte</t>
  </si>
  <si>
    <t>Cartofi</t>
  </si>
  <si>
    <t>Sfeclă de zahar</t>
  </si>
  <si>
    <t>Legume</t>
  </si>
  <si>
    <t>Păşuni</t>
  </si>
  <si>
    <t xml:space="preserve">Kg N / </t>
  </si>
  <si>
    <t>ha / an</t>
  </si>
  <si>
    <t xml:space="preserve"> ha / an</t>
  </si>
  <si>
    <t>Kg N /</t>
  </si>
  <si>
    <t>Teren cu panta sub 12%</t>
  </si>
  <si>
    <t>Suprafata teren (ha) ---&gt;</t>
  </si>
  <si>
    <t>Teren cu panta peste 12%</t>
  </si>
  <si>
    <t>Cantitatea totala de azot care poate fi aplicata in ferma:</t>
  </si>
  <si>
    <t>Cantitate N care poate fi aplicata</t>
  </si>
  <si>
    <t>Cantitatea de N  aplicata prin gunoi</t>
  </si>
  <si>
    <t>Specificati printr-un "1" sistemul de aplicare a gunoiului</t>
  </si>
  <si>
    <t>Standard maxim de aplicare a ingrasamintelor (mineral+organic)</t>
  </si>
  <si>
    <t>Cantitatea de N care mai poate fi aplicata :</t>
  </si>
  <si>
    <t>Cantitatea de N organic care trebuie exportata din ferma</t>
  </si>
  <si>
    <t>UVM</t>
  </si>
  <si>
    <t>ALTELE</t>
  </si>
  <si>
    <t>Iepuri</t>
  </si>
  <si>
    <t>0,03</t>
  </si>
  <si>
    <t>0,33</t>
  </si>
  <si>
    <t>0,011</t>
  </si>
  <si>
    <t>Sistem extensiv, ferme de până la 40 UVM</t>
  </si>
  <si>
    <t>1,0 – 1,3</t>
  </si>
  <si>
    <t>2 - 5</t>
  </si>
  <si>
    <r>
      <t xml:space="preserve">Aşternut </t>
    </r>
    <r>
      <rPr>
        <sz val="10"/>
        <color indexed="8"/>
        <rFont val="Times New Roman"/>
        <family val="1"/>
      </rPr>
      <t>[kg/animal/zi]</t>
    </r>
  </si>
  <si>
    <t>33 - 43</t>
  </si>
  <si>
    <t xml:space="preserve">Capacitatea minimă de stocare   pentru zona montană (m3)      </t>
  </si>
  <si>
    <t xml:space="preserve">Capacitatea minimă de stocare   pentru zona de deal  (m3)      </t>
  </si>
  <si>
    <t xml:space="preserve">Capacitatea minimă de stocare   pentru zona de câmpie    (m3)    </t>
  </si>
  <si>
    <t>m3/luna</t>
  </si>
  <si>
    <t>Munte - zile depozitare</t>
  </si>
  <si>
    <t>Deal - zile depozitare</t>
  </si>
  <si>
    <t>Campie - zile depozitare</t>
  </si>
  <si>
    <t>Broileri de raţă
(sfârşitul îngrăşării)</t>
  </si>
  <si>
    <t>TOTAL capacitate de stocare în m cubi (înălțimea recomandată este între 1 și 2 m, însă grămezile de gunoi de grajd se pot înălța și la 3 m, dacă ferma dispune de un utilaj cu care săefectueaze această operațiune (de exemplu, un încărcător frontal))</t>
  </si>
  <si>
    <t>5 - 8</t>
  </si>
  <si>
    <t xml:space="preserve">Dejecţii colectate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</si>
</sst>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vertAlign val="superscript"/>
      <sz val="10"/>
      <color indexed="8"/>
      <name val="Times New Roman"/>
      <family val="1"/>
    </font>
    <font>
      <i/>
      <vertAlign val="superscript"/>
      <sz val="10"/>
      <color indexed="8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10"/>
      <color indexed="8"/>
      <name val="Symbol"/>
      <family val="1"/>
      <charset val="2"/>
    </font>
    <font>
      <sz val="7"/>
      <color indexed="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1" fillId="0" borderId="4" xfId="0" applyFont="1" applyBorder="1" applyAlignment="1">
      <alignment horizontal="left" wrapText="1" indent="2"/>
    </xf>
    <xf numFmtId="0" fontId="0" fillId="0" borderId="0" xfId="0" applyFill="1"/>
    <xf numFmtId="0" fontId="1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0" fillId="2" borderId="6" xfId="0" applyFill="1" applyBorder="1" applyAlignment="1">
      <alignment horizontal="center"/>
    </xf>
    <xf numFmtId="0" fontId="13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Alignment="1"/>
    <xf numFmtId="0" fontId="1" fillId="0" borderId="10" xfId="0" applyFont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 applyProtection="1">
      <alignment horizontal="center" vertical="center" wrapText="1"/>
      <protection locked="0"/>
    </xf>
    <xf numFmtId="4" fontId="1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4" fontId="10" fillId="4" borderId="10" xfId="0" applyNumberFormat="1" applyFont="1" applyFill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4" fontId="10" fillId="4" borderId="0" xfId="0" applyNumberFormat="1" applyFont="1" applyFill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4" fontId="0" fillId="0" borderId="6" xfId="0" applyNumberFormat="1" applyBorder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4" fontId="15" fillId="4" borderId="10" xfId="0" applyNumberFormat="1" applyFont="1" applyFill="1" applyBorder="1" applyAlignment="1" applyProtection="1">
      <alignment vertical="center"/>
    </xf>
    <xf numFmtId="0" fontId="15" fillId="4" borderId="10" xfId="0" applyNumberFormat="1" applyFont="1" applyFill="1" applyBorder="1" applyAlignment="1" applyProtection="1">
      <alignment vertical="center" wrapText="1"/>
    </xf>
    <xf numFmtId="4" fontId="1" fillId="0" borderId="10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vertical="center" wrapText="1"/>
    </xf>
    <xf numFmtId="4" fontId="10" fillId="4" borderId="10" xfId="0" applyNumberFormat="1" applyFont="1" applyFill="1" applyBorder="1" applyAlignment="1" applyProtection="1">
      <alignment vertical="center"/>
    </xf>
    <xf numFmtId="4" fontId="0" fillId="0" borderId="10" xfId="0" applyNumberFormat="1" applyBorder="1" applyAlignment="1" applyProtection="1">
      <alignment vertical="center"/>
    </xf>
    <xf numFmtId="0" fontId="1" fillId="0" borderId="10" xfId="0" applyFont="1" applyBorder="1" applyAlignment="1" applyProtection="1">
      <alignment vertical="center" wrapText="1"/>
    </xf>
    <xf numFmtId="4" fontId="0" fillId="4" borderId="10" xfId="0" applyNumberFormat="1" applyFill="1" applyBorder="1" applyAlignment="1" applyProtection="1">
      <alignment vertical="center"/>
    </xf>
    <xf numFmtId="0" fontId="9" fillId="0" borderId="10" xfId="0" applyFont="1" applyBorder="1" applyAlignment="1" applyProtection="1">
      <alignment vertical="center" wrapText="1"/>
    </xf>
    <xf numFmtId="49" fontId="0" fillId="0" borderId="10" xfId="0" applyNumberForma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3" xfId="0" applyBorder="1" applyAlignment="1" applyProtection="1">
      <alignment vertical="center" wrapText="1"/>
    </xf>
    <xf numFmtId="0" fontId="1" fillId="0" borderId="14" xfId="0" applyFont="1" applyBorder="1" applyAlignment="1" applyProtection="1">
      <alignment vertical="center" wrapText="1"/>
    </xf>
    <xf numFmtId="0" fontId="0" fillId="0" borderId="15" xfId="0" applyBorder="1" applyAlignment="1" applyProtection="1">
      <alignment vertical="center" wrapText="1"/>
    </xf>
    <xf numFmtId="0" fontId="0" fillId="0" borderId="16" xfId="0" applyBorder="1" applyAlignment="1" applyProtection="1">
      <alignment vertical="center" wrapText="1"/>
    </xf>
    <xf numFmtId="0" fontId="1" fillId="0" borderId="10" xfId="0" applyFont="1" applyBorder="1" applyAlignment="1" applyProtection="1">
      <alignment vertical="center" wrapText="1"/>
    </xf>
    <xf numFmtId="0" fontId="8" fillId="0" borderId="10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vertical="center" wrapText="1"/>
    </xf>
    <xf numFmtId="49" fontId="14" fillId="0" borderId="8" xfId="0" applyNumberFormat="1" applyFont="1" applyBorder="1" applyAlignment="1" applyProtection="1">
      <alignment horizontal="left" vertical="top" wrapText="1"/>
    </xf>
    <xf numFmtId="0" fontId="0" fillId="0" borderId="9" xfId="0" applyBorder="1" applyAlignment="1" applyProtection="1">
      <alignment horizontal="left" vertical="top" wrapText="1"/>
    </xf>
    <xf numFmtId="0" fontId="0" fillId="0" borderId="7" xfId="0" applyBorder="1" applyAlignment="1" applyProtection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CF4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730250</xdr:rowOff>
    </xdr:from>
    <xdr:to>
      <xdr:col>11</xdr:col>
      <xdr:colOff>533400</xdr:colOff>
      <xdr:row>64</xdr:row>
      <xdr:rowOff>368300</xdr:rowOff>
    </xdr:to>
    <xdr:sp macro="" textlink="">
      <xdr:nvSpPr>
        <xdr:cNvPr id="1039" name="Rectangle 1"/>
        <xdr:cNvSpPr>
          <a:spLocks noChangeArrowheads="1"/>
        </xdr:cNvSpPr>
      </xdr:nvSpPr>
      <xdr:spPr bwMode="auto">
        <a:xfrm>
          <a:off x="0" y="20326350"/>
          <a:ext cx="8407400" cy="109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BDC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333375</xdr:colOff>
      <xdr:row>67</xdr:row>
      <xdr:rowOff>19050</xdr:rowOff>
    </xdr:from>
    <xdr:to>
      <xdr:col>12</xdr:col>
      <xdr:colOff>809625</xdr:colOff>
      <xdr:row>69</xdr:row>
      <xdr:rowOff>15875</xdr:rowOff>
    </xdr:to>
    <xdr:sp macro="" textlink="">
      <xdr:nvSpPr>
        <xdr:cNvPr id="1040" name="Rectangle 1"/>
        <xdr:cNvSpPr>
          <a:spLocks noChangeArrowheads="1"/>
        </xdr:cNvSpPr>
      </xdr:nvSpPr>
      <xdr:spPr bwMode="auto">
        <a:xfrm>
          <a:off x="1133475" y="22561550"/>
          <a:ext cx="8610600" cy="974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BDC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aie1"/>
  <dimension ref="A2:N71"/>
  <sheetViews>
    <sheetView tabSelected="1" topLeftCell="A52" zoomScale="130" zoomScaleNormal="130" workbookViewId="0">
      <selection activeCell="C65" sqref="C65"/>
    </sheetView>
  </sheetViews>
  <sheetFormatPr defaultRowHeight="12.75" x14ac:dyDescent="0.2"/>
  <cols>
    <col min="1" max="1" width="12" style="27" customWidth="1"/>
    <col min="2" max="2" width="24.42578125" style="28" customWidth="1"/>
    <col min="3" max="3" width="8.85546875" style="2" customWidth="1"/>
    <col min="4" max="4" width="9" style="29" customWidth="1"/>
    <col min="5" max="5" width="17.140625" style="27" customWidth="1"/>
    <col min="6" max="6" width="11.85546875" style="29" customWidth="1"/>
    <col min="7" max="7" width="10.42578125" style="27" customWidth="1"/>
    <col min="8" max="8" width="5.85546875" style="30" customWidth="1"/>
    <col min="9" max="9" width="7.28515625" style="30" customWidth="1"/>
    <col min="10" max="10" width="6.7109375" style="30" customWidth="1"/>
    <col min="11" max="11" width="8.5703125" style="30" customWidth="1"/>
    <col min="12" max="12" width="12.85546875" style="31" customWidth="1"/>
    <col min="13" max="13" width="12.28515625" style="31" customWidth="1"/>
    <col min="14" max="14" width="12.85546875" style="31" customWidth="1"/>
    <col min="15" max="16384" width="9.140625" style="1"/>
  </cols>
  <sheetData>
    <row r="2" spans="1:14" ht="75.75" customHeight="1" x14ac:dyDescent="0.2">
      <c r="A2" s="34" t="s">
        <v>73</v>
      </c>
      <c r="B2" s="35" t="s">
        <v>0</v>
      </c>
      <c r="C2" s="35" t="s">
        <v>193</v>
      </c>
      <c r="D2" s="36" t="s">
        <v>269</v>
      </c>
      <c r="E2" s="35" t="s">
        <v>1</v>
      </c>
      <c r="F2" s="36" t="s">
        <v>192</v>
      </c>
      <c r="G2" s="35" t="s">
        <v>194</v>
      </c>
      <c r="H2" s="37" t="s">
        <v>274</v>
      </c>
      <c r="I2" s="38" t="s">
        <v>275</v>
      </c>
      <c r="J2" s="38" t="s">
        <v>276</v>
      </c>
      <c r="K2" s="38" t="s">
        <v>277</v>
      </c>
      <c r="L2" s="39" t="s">
        <v>271</v>
      </c>
      <c r="M2" s="39" t="s">
        <v>272</v>
      </c>
      <c r="N2" s="39" t="s">
        <v>273</v>
      </c>
    </row>
    <row r="3" spans="1:14" s="27" customFormat="1" x14ac:dyDescent="0.2">
      <c r="A3" s="51" t="s">
        <v>2</v>
      </c>
      <c r="B3" s="52"/>
      <c r="C3" s="52"/>
      <c r="D3" s="52"/>
      <c r="E3" s="52"/>
      <c r="F3" s="52"/>
      <c r="G3" s="52"/>
      <c r="H3" s="53"/>
      <c r="I3" s="53"/>
      <c r="J3" s="53"/>
      <c r="K3" s="53"/>
      <c r="L3" s="53"/>
      <c r="M3" s="53"/>
      <c r="N3" s="54"/>
    </row>
    <row r="4" spans="1:14" ht="25.5" x14ac:dyDescent="0.2">
      <c r="A4" s="59" t="s">
        <v>3</v>
      </c>
      <c r="B4" s="33" t="s">
        <v>4</v>
      </c>
      <c r="C4" s="72"/>
      <c r="D4" s="40" t="s">
        <v>5</v>
      </c>
      <c r="E4" s="41" t="s">
        <v>6</v>
      </c>
      <c r="F4" s="40" t="s">
        <v>7</v>
      </c>
      <c r="G4" s="33" t="s">
        <v>8</v>
      </c>
      <c r="H4" s="42">
        <v>0.25</v>
      </c>
      <c r="I4" s="42">
        <v>170</v>
      </c>
      <c r="J4" s="42">
        <v>160</v>
      </c>
      <c r="K4" s="42">
        <v>145</v>
      </c>
      <c r="L4" s="43">
        <f>((H4/30)*I4)*C4</f>
        <v>0</v>
      </c>
      <c r="M4" s="43">
        <f>((H4/30)*J4)*C4</f>
        <v>0</v>
      </c>
      <c r="N4" s="43">
        <f>((H4/30)*K4)*C4</f>
        <v>0</v>
      </c>
    </row>
    <row r="5" spans="1:14" ht="25.5" x14ac:dyDescent="0.2">
      <c r="A5" s="64"/>
      <c r="B5" s="33" t="s">
        <v>9</v>
      </c>
      <c r="C5" s="72"/>
      <c r="D5" s="40" t="s">
        <v>10</v>
      </c>
      <c r="E5" s="41" t="s">
        <v>11</v>
      </c>
      <c r="F5" s="40" t="s">
        <v>12</v>
      </c>
      <c r="G5" s="33" t="s">
        <v>13</v>
      </c>
      <c r="H5" s="42">
        <v>0.25</v>
      </c>
      <c r="I5" s="42">
        <v>170</v>
      </c>
      <c r="J5" s="42">
        <v>160</v>
      </c>
      <c r="K5" s="42">
        <v>145</v>
      </c>
      <c r="L5" s="43">
        <f t="shared" ref="L5:L19" si="0">((H5/30)*I5)*C5</f>
        <v>0</v>
      </c>
      <c r="M5" s="43">
        <f t="shared" ref="M5:M19" si="1">((H5/30)*J5)*C5</f>
        <v>0</v>
      </c>
      <c r="N5" s="43">
        <f t="shared" ref="N5:N19" si="2">((H5/30)*K5)*C5</f>
        <v>0</v>
      </c>
    </row>
    <row r="6" spans="1:14" x14ac:dyDescent="0.2">
      <c r="A6" s="59" t="s">
        <v>14</v>
      </c>
      <c r="B6" s="33" t="s">
        <v>15</v>
      </c>
      <c r="C6" s="72"/>
      <c r="D6" s="40" t="s">
        <v>16</v>
      </c>
      <c r="E6" s="41" t="s">
        <v>6</v>
      </c>
      <c r="F6" s="40" t="s">
        <v>17</v>
      </c>
      <c r="G6" s="33" t="s">
        <v>18</v>
      </c>
      <c r="H6" s="42">
        <v>0.75</v>
      </c>
      <c r="I6" s="42">
        <v>170</v>
      </c>
      <c r="J6" s="42">
        <v>160</v>
      </c>
      <c r="K6" s="42">
        <v>145</v>
      </c>
      <c r="L6" s="43">
        <f t="shared" si="0"/>
        <v>0</v>
      </c>
      <c r="M6" s="43">
        <f t="shared" si="1"/>
        <v>0</v>
      </c>
      <c r="N6" s="43">
        <f t="shared" si="2"/>
        <v>0</v>
      </c>
    </row>
    <row r="7" spans="1:14" ht="38.25" customHeight="1" x14ac:dyDescent="0.2">
      <c r="A7" s="64"/>
      <c r="B7" s="33" t="s">
        <v>19</v>
      </c>
      <c r="C7" s="72"/>
      <c r="D7" s="40" t="s">
        <v>20</v>
      </c>
      <c r="E7" s="41" t="s">
        <v>6</v>
      </c>
      <c r="F7" s="40" t="s">
        <v>21</v>
      </c>
      <c r="G7" s="33" t="s">
        <v>22</v>
      </c>
      <c r="H7" s="42">
        <v>0.7</v>
      </c>
      <c r="I7" s="42">
        <v>170</v>
      </c>
      <c r="J7" s="42">
        <v>160</v>
      </c>
      <c r="K7" s="42">
        <v>145</v>
      </c>
      <c r="L7" s="43">
        <f t="shared" si="0"/>
        <v>0</v>
      </c>
      <c r="M7" s="43">
        <f t="shared" si="1"/>
        <v>0</v>
      </c>
      <c r="N7" s="43">
        <f t="shared" si="2"/>
        <v>0</v>
      </c>
    </row>
    <row r="8" spans="1:14" ht="38.25" x14ac:dyDescent="0.2">
      <c r="A8" s="64"/>
      <c r="B8" s="33" t="s">
        <v>23</v>
      </c>
      <c r="C8" s="72"/>
      <c r="D8" s="40" t="s">
        <v>24</v>
      </c>
      <c r="E8" s="41" t="s">
        <v>6</v>
      </c>
      <c r="F8" s="40" t="s">
        <v>25</v>
      </c>
      <c r="G8" s="33" t="s">
        <v>26</v>
      </c>
      <c r="H8" s="42">
        <v>0.65</v>
      </c>
      <c r="I8" s="42">
        <v>170</v>
      </c>
      <c r="J8" s="42">
        <v>160</v>
      </c>
      <c r="K8" s="42">
        <v>145</v>
      </c>
      <c r="L8" s="43">
        <f t="shared" si="0"/>
        <v>0</v>
      </c>
      <c r="M8" s="43">
        <f t="shared" si="1"/>
        <v>0</v>
      </c>
      <c r="N8" s="43">
        <f t="shared" si="2"/>
        <v>0</v>
      </c>
    </row>
    <row r="9" spans="1:14" x14ac:dyDescent="0.2">
      <c r="A9" s="59" t="s">
        <v>27</v>
      </c>
      <c r="B9" s="33" t="s">
        <v>15</v>
      </c>
      <c r="C9" s="72"/>
      <c r="D9" s="40">
        <v>3</v>
      </c>
      <c r="E9" s="41" t="s">
        <v>6</v>
      </c>
      <c r="F9" s="40" t="s">
        <v>28</v>
      </c>
      <c r="G9" s="33" t="s">
        <v>29</v>
      </c>
      <c r="H9" s="42">
        <v>1.1000000000000001</v>
      </c>
      <c r="I9" s="42">
        <v>170</v>
      </c>
      <c r="J9" s="42">
        <v>160</v>
      </c>
      <c r="K9" s="42">
        <v>145</v>
      </c>
      <c r="L9" s="43">
        <f t="shared" si="0"/>
        <v>0</v>
      </c>
      <c r="M9" s="43">
        <f t="shared" si="1"/>
        <v>0</v>
      </c>
      <c r="N9" s="43">
        <f t="shared" si="2"/>
        <v>0</v>
      </c>
    </row>
    <row r="10" spans="1:14" ht="38.25" x14ac:dyDescent="0.2">
      <c r="A10" s="64"/>
      <c r="B10" s="33" t="s">
        <v>19</v>
      </c>
      <c r="C10" s="72"/>
      <c r="D10" s="40" t="s">
        <v>24</v>
      </c>
      <c r="E10" s="41" t="s">
        <v>6</v>
      </c>
      <c r="F10" s="40" t="s">
        <v>30</v>
      </c>
      <c r="G10" s="33" t="s">
        <v>31</v>
      </c>
      <c r="H10" s="42">
        <v>1</v>
      </c>
      <c r="I10" s="42">
        <v>170</v>
      </c>
      <c r="J10" s="42">
        <v>160</v>
      </c>
      <c r="K10" s="42">
        <v>145</v>
      </c>
      <c r="L10" s="43">
        <f t="shared" si="0"/>
        <v>0</v>
      </c>
      <c r="M10" s="43">
        <f t="shared" si="1"/>
        <v>0</v>
      </c>
      <c r="N10" s="43">
        <f t="shared" si="2"/>
        <v>0</v>
      </c>
    </row>
    <row r="11" spans="1:14" x14ac:dyDescent="0.2">
      <c r="A11" s="64"/>
      <c r="B11" s="33" t="s">
        <v>32</v>
      </c>
      <c r="C11" s="72"/>
      <c r="D11" s="40" t="s">
        <v>10</v>
      </c>
      <c r="E11" s="41" t="s">
        <v>11</v>
      </c>
      <c r="F11" s="40" t="s">
        <v>33</v>
      </c>
      <c r="G11" s="33" t="s">
        <v>34</v>
      </c>
      <c r="H11" s="42">
        <v>0.9</v>
      </c>
      <c r="I11" s="42">
        <v>170</v>
      </c>
      <c r="J11" s="42">
        <v>160</v>
      </c>
      <c r="K11" s="42">
        <v>145</v>
      </c>
      <c r="L11" s="43">
        <f t="shared" si="0"/>
        <v>0</v>
      </c>
      <c r="M11" s="43">
        <f t="shared" si="1"/>
        <v>0</v>
      </c>
      <c r="N11" s="43">
        <f t="shared" si="2"/>
        <v>0</v>
      </c>
    </row>
    <row r="12" spans="1:14" ht="25.5" x14ac:dyDescent="0.2">
      <c r="A12" s="64"/>
      <c r="B12" s="33" t="s">
        <v>35</v>
      </c>
      <c r="C12" s="72"/>
      <c r="D12" s="40" t="s">
        <v>24</v>
      </c>
      <c r="E12" s="41" t="s">
        <v>6</v>
      </c>
      <c r="F12" s="40" t="s">
        <v>28</v>
      </c>
      <c r="G12" s="33" t="s">
        <v>36</v>
      </c>
      <c r="H12" s="42">
        <v>1.05</v>
      </c>
      <c r="I12" s="42">
        <v>170</v>
      </c>
      <c r="J12" s="42">
        <v>160</v>
      </c>
      <c r="K12" s="42">
        <v>145</v>
      </c>
      <c r="L12" s="43">
        <f t="shared" si="0"/>
        <v>0</v>
      </c>
      <c r="M12" s="43">
        <f t="shared" si="1"/>
        <v>0</v>
      </c>
      <c r="N12" s="43">
        <f t="shared" si="2"/>
        <v>0</v>
      </c>
    </row>
    <row r="13" spans="1:14" ht="38.25" customHeight="1" x14ac:dyDescent="0.2">
      <c r="A13" s="56" t="s">
        <v>182</v>
      </c>
      <c r="B13" s="33" t="s">
        <v>19</v>
      </c>
      <c r="C13" s="72"/>
      <c r="D13" s="40" t="s">
        <v>37</v>
      </c>
      <c r="E13" s="41" t="s">
        <v>6</v>
      </c>
      <c r="F13" s="40" t="s">
        <v>38</v>
      </c>
      <c r="G13" s="33" t="s">
        <v>39</v>
      </c>
      <c r="H13" s="42">
        <v>1.4</v>
      </c>
      <c r="I13" s="42">
        <v>170</v>
      </c>
      <c r="J13" s="42">
        <v>160</v>
      </c>
      <c r="K13" s="42">
        <v>145</v>
      </c>
      <c r="L13" s="43">
        <f t="shared" si="0"/>
        <v>0</v>
      </c>
      <c r="M13" s="43">
        <f t="shared" si="1"/>
        <v>0</v>
      </c>
      <c r="N13" s="43">
        <f t="shared" si="2"/>
        <v>0</v>
      </c>
    </row>
    <row r="14" spans="1:14" ht="26.25" customHeight="1" x14ac:dyDescent="0.2">
      <c r="A14" s="57"/>
      <c r="B14" s="61" t="s">
        <v>40</v>
      </c>
      <c r="C14" s="72"/>
      <c r="D14" s="63" t="s">
        <v>16</v>
      </c>
      <c r="E14" s="41" t="s">
        <v>184</v>
      </c>
      <c r="F14" s="40" t="s">
        <v>41</v>
      </c>
      <c r="G14" s="33" t="s">
        <v>42</v>
      </c>
      <c r="H14" s="42">
        <v>1.1000000000000001</v>
      </c>
      <c r="I14" s="42">
        <v>170</v>
      </c>
      <c r="J14" s="42">
        <v>160</v>
      </c>
      <c r="K14" s="42">
        <v>145</v>
      </c>
      <c r="L14" s="43">
        <f t="shared" si="0"/>
        <v>0</v>
      </c>
      <c r="M14" s="43">
        <f t="shared" si="1"/>
        <v>0</v>
      </c>
      <c r="N14" s="43">
        <f t="shared" si="2"/>
        <v>0</v>
      </c>
    </row>
    <row r="15" spans="1:14" x14ac:dyDescent="0.2">
      <c r="A15" s="57"/>
      <c r="B15" s="62"/>
      <c r="C15" s="72"/>
      <c r="D15" s="62"/>
      <c r="E15" s="41" t="s">
        <v>183</v>
      </c>
      <c r="F15" s="40" t="s">
        <v>185</v>
      </c>
      <c r="G15" s="33" t="s">
        <v>43</v>
      </c>
      <c r="H15" s="42">
        <v>0.3</v>
      </c>
      <c r="I15" s="42">
        <v>170</v>
      </c>
      <c r="J15" s="42">
        <v>160</v>
      </c>
      <c r="K15" s="42">
        <v>145</v>
      </c>
      <c r="L15" s="43">
        <f t="shared" si="0"/>
        <v>0</v>
      </c>
      <c r="M15" s="43">
        <f t="shared" si="1"/>
        <v>0</v>
      </c>
      <c r="N15" s="43">
        <f t="shared" si="2"/>
        <v>0</v>
      </c>
    </row>
    <row r="16" spans="1:14" ht="36" customHeight="1" x14ac:dyDescent="0.2">
      <c r="A16" s="57"/>
      <c r="B16" s="33" t="s">
        <v>44</v>
      </c>
      <c r="C16" s="72"/>
      <c r="D16" s="40" t="s">
        <v>45</v>
      </c>
      <c r="E16" s="41" t="s">
        <v>6</v>
      </c>
      <c r="F16" s="40" t="s">
        <v>46</v>
      </c>
      <c r="G16" s="33" t="s">
        <v>47</v>
      </c>
      <c r="H16" s="42">
        <v>1.6</v>
      </c>
      <c r="I16" s="42">
        <v>170</v>
      </c>
      <c r="J16" s="42">
        <v>160</v>
      </c>
      <c r="K16" s="42">
        <v>145</v>
      </c>
      <c r="L16" s="43">
        <f t="shared" si="0"/>
        <v>0</v>
      </c>
      <c r="M16" s="43">
        <f t="shared" si="1"/>
        <v>0</v>
      </c>
      <c r="N16" s="43">
        <f t="shared" si="2"/>
        <v>0</v>
      </c>
    </row>
    <row r="17" spans="1:14" ht="36" customHeight="1" x14ac:dyDescent="0.2">
      <c r="A17" s="57"/>
      <c r="B17" s="33" t="s">
        <v>48</v>
      </c>
      <c r="C17" s="72"/>
      <c r="D17" s="40" t="s">
        <v>24</v>
      </c>
      <c r="E17" s="41" t="s">
        <v>6</v>
      </c>
      <c r="F17" s="40" t="s">
        <v>46</v>
      </c>
      <c r="G17" s="33" t="s">
        <v>47</v>
      </c>
      <c r="H17" s="42">
        <v>1.6</v>
      </c>
      <c r="I17" s="42">
        <v>170</v>
      </c>
      <c r="J17" s="42">
        <v>160</v>
      </c>
      <c r="K17" s="42">
        <v>145</v>
      </c>
      <c r="L17" s="43">
        <f t="shared" si="0"/>
        <v>0</v>
      </c>
      <c r="M17" s="43">
        <f t="shared" si="1"/>
        <v>0</v>
      </c>
      <c r="N17" s="43">
        <f t="shared" si="2"/>
        <v>0</v>
      </c>
    </row>
    <row r="18" spans="1:14" ht="36" customHeight="1" x14ac:dyDescent="0.2">
      <c r="A18" s="57"/>
      <c r="B18" s="33" t="s">
        <v>49</v>
      </c>
      <c r="C18" s="72"/>
      <c r="D18" s="40" t="s">
        <v>10</v>
      </c>
      <c r="E18" s="41" t="s">
        <v>11</v>
      </c>
      <c r="F18" s="40" t="s">
        <v>50</v>
      </c>
      <c r="G18" s="33" t="s">
        <v>51</v>
      </c>
      <c r="H18" s="42">
        <v>1.2</v>
      </c>
      <c r="I18" s="42">
        <v>170</v>
      </c>
      <c r="J18" s="42">
        <v>160</v>
      </c>
      <c r="K18" s="42">
        <v>145</v>
      </c>
      <c r="L18" s="43">
        <f t="shared" si="0"/>
        <v>0</v>
      </c>
      <c r="M18" s="43">
        <f t="shared" si="1"/>
        <v>0</v>
      </c>
      <c r="N18" s="43">
        <f t="shared" si="2"/>
        <v>0</v>
      </c>
    </row>
    <row r="19" spans="1:14" ht="24.75" customHeight="1" x14ac:dyDescent="0.2">
      <c r="A19" s="58"/>
      <c r="B19" s="33" t="s">
        <v>266</v>
      </c>
      <c r="C19" s="72"/>
      <c r="D19" s="40" t="s">
        <v>268</v>
      </c>
      <c r="E19" s="41" t="s">
        <v>6</v>
      </c>
      <c r="F19" s="33" t="s">
        <v>270</v>
      </c>
      <c r="G19" s="33" t="s">
        <v>267</v>
      </c>
      <c r="H19" s="42">
        <v>1</v>
      </c>
      <c r="I19" s="42">
        <v>170</v>
      </c>
      <c r="J19" s="42">
        <v>160</v>
      </c>
      <c r="K19" s="42">
        <v>145</v>
      </c>
      <c r="L19" s="43">
        <f t="shared" si="0"/>
        <v>0</v>
      </c>
      <c r="M19" s="43">
        <f t="shared" si="1"/>
        <v>0</v>
      </c>
      <c r="N19" s="43">
        <f t="shared" si="2"/>
        <v>0</v>
      </c>
    </row>
    <row r="20" spans="1:14" s="27" customFormat="1" x14ac:dyDescent="0.2">
      <c r="A20" s="51" t="s">
        <v>52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5"/>
    </row>
    <row r="21" spans="1:14" x14ac:dyDescent="0.2">
      <c r="A21" s="59" t="s">
        <v>3</v>
      </c>
      <c r="B21" s="33" t="s">
        <v>53</v>
      </c>
      <c r="C21" s="72"/>
      <c r="D21" s="40" t="s">
        <v>5</v>
      </c>
      <c r="E21" s="41" t="s">
        <v>54</v>
      </c>
      <c r="F21" s="40" t="s">
        <v>7</v>
      </c>
      <c r="G21" s="33" t="s">
        <v>8</v>
      </c>
      <c r="H21" s="42">
        <v>0.25</v>
      </c>
      <c r="I21" s="42">
        <v>170</v>
      </c>
      <c r="J21" s="42">
        <v>160</v>
      </c>
      <c r="K21" s="42">
        <v>145</v>
      </c>
      <c r="L21" s="43">
        <f>((H21/30)*170)*C21</f>
        <v>0</v>
      </c>
      <c r="M21" s="43">
        <f>((H21/30)*J21)*C21</f>
        <v>0</v>
      </c>
      <c r="N21" s="43">
        <f>((H21/30)*K21)*C21</f>
        <v>0</v>
      </c>
    </row>
    <row r="22" spans="1:14" x14ac:dyDescent="0.2">
      <c r="A22" s="64"/>
      <c r="B22" s="33" t="s">
        <v>55</v>
      </c>
      <c r="C22" s="72"/>
      <c r="D22" s="40" t="s">
        <v>10</v>
      </c>
      <c r="E22" s="41" t="s">
        <v>11</v>
      </c>
      <c r="F22" s="40" t="s">
        <v>12</v>
      </c>
      <c r="G22" s="33" t="s">
        <v>13</v>
      </c>
      <c r="H22" s="42">
        <v>0.25</v>
      </c>
      <c r="I22" s="42">
        <v>170</v>
      </c>
      <c r="J22" s="42">
        <v>160</v>
      </c>
      <c r="K22" s="42">
        <v>145</v>
      </c>
      <c r="L22" s="43">
        <f t="shared" ref="L22:L42" si="3">((H22/30)*170)*C22</f>
        <v>0</v>
      </c>
      <c r="M22" s="43">
        <f t="shared" ref="M22:M42" si="4">((H22/30)*J22)*C22</f>
        <v>0</v>
      </c>
      <c r="N22" s="43">
        <f t="shared" ref="N22:N42" si="5">((H22/30)*K22)*C22</f>
        <v>0</v>
      </c>
    </row>
    <row r="23" spans="1:14" x14ac:dyDescent="0.2">
      <c r="A23" s="59" t="s">
        <v>27</v>
      </c>
      <c r="B23" s="33" t="s">
        <v>56</v>
      </c>
      <c r="C23" s="72"/>
      <c r="D23" s="40" t="s">
        <v>5</v>
      </c>
      <c r="E23" s="41" t="s">
        <v>54</v>
      </c>
      <c r="F23" s="40" t="s">
        <v>57</v>
      </c>
      <c r="G23" s="33" t="s">
        <v>31</v>
      </c>
      <c r="H23" s="42">
        <v>1</v>
      </c>
      <c r="I23" s="42">
        <v>170</v>
      </c>
      <c r="J23" s="42">
        <v>160</v>
      </c>
      <c r="K23" s="42">
        <v>145</v>
      </c>
      <c r="L23" s="43">
        <f t="shared" si="3"/>
        <v>0</v>
      </c>
      <c r="M23" s="43">
        <f t="shared" si="4"/>
        <v>0</v>
      </c>
      <c r="N23" s="43">
        <f t="shared" si="5"/>
        <v>0</v>
      </c>
    </row>
    <row r="24" spans="1:14" ht="25.5" x14ac:dyDescent="0.2">
      <c r="A24" s="64"/>
      <c r="B24" s="33" t="s">
        <v>58</v>
      </c>
      <c r="C24" s="72"/>
      <c r="D24" s="40" t="s">
        <v>10</v>
      </c>
      <c r="E24" s="41" t="s">
        <v>11</v>
      </c>
      <c r="F24" s="40" t="s">
        <v>33</v>
      </c>
      <c r="G24" s="33" t="s">
        <v>59</v>
      </c>
      <c r="H24" s="42">
        <v>0.9</v>
      </c>
      <c r="I24" s="42">
        <v>170</v>
      </c>
      <c r="J24" s="42">
        <v>160</v>
      </c>
      <c r="K24" s="42">
        <v>145</v>
      </c>
      <c r="L24" s="43">
        <f t="shared" si="3"/>
        <v>0</v>
      </c>
      <c r="M24" s="43">
        <f t="shared" si="4"/>
        <v>0</v>
      </c>
      <c r="N24" s="43">
        <f t="shared" si="5"/>
        <v>0</v>
      </c>
    </row>
    <row r="25" spans="1:14" x14ac:dyDescent="0.2">
      <c r="A25" s="44" t="s">
        <v>14</v>
      </c>
      <c r="B25" s="33" t="s">
        <v>60</v>
      </c>
      <c r="C25" s="72"/>
      <c r="D25" s="40" t="s">
        <v>61</v>
      </c>
      <c r="E25" s="41" t="s">
        <v>54</v>
      </c>
      <c r="F25" s="40" t="s">
        <v>62</v>
      </c>
      <c r="G25" s="33" t="s">
        <v>63</v>
      </c>
      <c r="H25" s="42">
        <v>0.8</v>
      </c>
      <c r="I25" s="42">
        <v>170</v>
      </c>
      <c r="J25" s="42">
        <v>160</v>
      </c>
      <c r="K25" s="42">
        <v>145</v>
      </c>
      <c r="L25" s="43">
        <f t="shared" si="3"/>
        <v>0</v>
      </c>
      <c r="M25" s="43">
        <f t="shared" si="4"/>
        <v>0</v>
      </c>
      <c r="N25" s="43">
        <f t="shared" si="5"/>
        <v>0</v>
      </c>
    </row>
    <row r="26" spans="1:14" ht="25.5" x14ac:dyDescent="0.2">
      <c r="A26" s="44"/>
      <c r="B26" s="33" t="s">
        <v>64</v>
      </c>
      <c r="C26" s="72"/>
      <c r="D26" s="40" t="s">
        <v>10</v>
      </c>
      <c r="E26" s="41" t="s">
        <v>11</v>
      </c>
      <c r="F26" s="40" t="s">
        <v>65</v>
      </c>
      <c r="G26" s="33" t="s">
        <v>66</v>
      </c>
      <c r="H26" s="42">
        <v>0.6</v>
      </c>
      <c r="I26" s="42">
        <v>170</v>
      </c>
      <c r="J26" s="42">
        <v>160</v>
      </c>
      <c r="K26" s="42">
        <v>145</v>
      </c>
      <c r="L26" s="43">
        <f t="shared" si="3"/>
        <v>0</v>
      </c>
      <c r="M26" s="43">
        <f t="shared" si="4"/>
        <v>0</v>
      </c>
      <c r="N26" s="43">
        <f t="shared" si="5"/>
        <v>0</v>
      </c>
    </row>
    <row r="27" spans="1:14" x14ac:dyDescent="0.2">
      <c r="A27" s="56" t="s">
        <v>182</v>
      </c>
      <c r="B27" s="33" t="s">
        <v>56</v>
      </c>
      <c r="C27" s="72"/>
      <c r="D27" s="40" t="s">
        <v>67</v>
      </c>
      <c r="E27" s="41" t="s">
        <v>54</v>
      </c>
      <c r="F27" s="40" t="s">
        <v>68</v>
      </c>
      <c r="G27" s="33" t="s">
        <v>69</v>
      </c>
      <c r="H27" s="42">
        <v>1.5</v>
      </c>
      <c r="I27" s="42">
        <v>170</v>
      </c>
      <c r="J27" s="42">
        <v>160</v>
      </c>
      <c r="K27" s="42">
        <v>145</v>
      </c>
      <c r="L27" s="43">
        <f t="shared" si="3"/>
        <v>0</v>
      </c>
      <c r="M27" s="43">
        <f t="shared" si="4"/>
        <v>0</v>
      </c>
      <c r="N27" s="43">
        <f t="shared" si="5"/>
        <v>0</v>
      </c>
    </row>
    <row r="28" spans="1:14" ht="38.25" x14ac:dyDescent="0.2">
      <c r="A28" s="57"/>
      <c r="B28" s="33" t="s">
        <v>70</v>
      </c>
      <c r="C28" s="72"/>
      <c r="D28" s="40" t="s">
        <v>10</v>
      </c>
      <c r="E28" s="41" t="s">
        <v>11</v>
      </c>
      <c r="F28" s="40" t="s">
        <v>71</v>
      </c>
      <c r="G28" s="33" t="s">
        <v>72</v>
      </c>
      <c r="H28" s="42">
        <v>1.2</v>
      </c>
      <c r="I28" s="42">
        <v>170</v>
      </c>
      <c r="J28" s="42">
        <v>160</v>
      </c>
      <c r="K28" s="42">
        <v>145</v>
      </c>
      <c r="L28" s="43">
        <f t="shared" si="3"/>
        <v>0</v>
      </c>
      <c r="M28" s="43">
        <f t="shared" si="4"/>
        <v>0</v>
      </c>
      <c r="N28" s="43">
        <f t="shared" si="5"/>
        <v>0</v>
      </c>
    </row>
    <row r="29" spans="1:14" ht="25.5" x14ac:dyDescent="0.2">
      <c r="A29" s="58"/>
      <c r="B29" s="33" t="s">
        <v>266</v>
      </c>
      <c r="C29" s="72"/>
      <c r="D29" s="40" t="s">
        <v>268</v>
      </c>
      <c r="E29" s="41" t="s">
        <v>6</v>
      </c>
      <c r="F29" s="33" t="s">
        <v>270</v>
      </c>
      <c r="G29" s="33" t="s">
        <v>267</v>
      </c>
      <c r="H29" s="45">
        <v>1</v>
      </c>
      <c r="I29" s="42">
        <v>170</v>
      </c>
      <c r="J29" s="42">
        <v>160</v>
      </c>
      <c r="K29" s="42">
        <v>145</v>
      </c>
      <c r="L29" s="43">
        <f t="shared" si="3"/>
        <v>0</v>
      </c>
      <c r="M29" s="43">
        <f t="shared" si="4"/>
        <v>0</v>
      </c>
      <c r="N29" s="43">
        <f t="shared" si="5"/>
        <v>0</v>
      </c>
    </row>
    <row r="30" spans="1:14" s="27" customFormat="1" x14ac:dyDescent="0.2">
      <c r="A30" s="46" t="s">
        <v>195</v>
      </c>
      <c r="B30" s="33"/>
      <c r="C30" s="33"/>
      <c r="D30" s="40"/>
      <c r="E30" s="41"/>
      <c r="F30" s="40"/>
      <c r="G30" s="33"/>
      <c r="H30" s="42"/>
      <c r="I30" s="42"/>
      <c r="J30" s="42"/>
      <c r="K30" s="42"/>
      <c r="L30" s="43"/>
      <c r="M30" s="43"/>
      <c r="N30" s="43"/>
    </row>
    <row r="31" spans="1:14" ht="24.75" customHeight="1" x14ac:dyDescent="0.2">
      <c r="A31" s="44" t="s">
        <v>76</v>
      </c>
      <c r="B31" s="33" t="s">
        <v>77</v>
      </c>
      <c r="C31" s="72"/>
      <c r="D31" s="40" t="s">
        <v>78</v>
      </c>
      <c r="E31" s="41" t="s">
        <v>6</v>
      </c>
      <c r="F31" s="40" t="s">
        <v>79</v>
      </c>
      <c r="G31" s="33" t="s">
        <v>80</v>
      </c>
      <c r="H31" s="42">
        <v>0.5</v>
      </c>
      <c r="I31" s="42">
        <v>170</v>
      </c>
      <c r="J31" s="42">
        <v>160</v>
      </c>
      <c r="K31" s="42">
        <v>145</v>
      </c>
      <c r="L31" s="43">
        <f t="shared" si="3"/>
        <v>0</v>
      </c>
      <c r="M31" s="43">
        <f t="shared" si="4"/>
        <v>0</v>
      </c>
      <c r="N31" s="43">
        <f t="shared" si="5"/>
        <v>0</v>
      </c>
    </row>
    <row r="32" spans="1:14" x14ac:dyDescent="0.2">
      <c r="A32" s="59" t="s">
        <v>81</v>
      </c>
      <c r="B32" s="33" t="s">
        <v>15</v>
      </c>
      <c r="C32" s="72"/>
      <c r="D32" s="40" t="s">
        <v>24</v>
      </c>
      <c r="E32" s="41" t="s">
        <v>6</v>
      </c>
      <c r="F32" s="40" t="s">
        <v>82</v>
      </c>
      <c r="G32" s="33" t="s">
        <v>83</v>
      </c>
      <c r="H32" s="42">
        <v>0.45</v>
      </c>
      <c r="I32" s="42">
        <v>170</v>
      </c>
      <c r="J32" s="42">
        <v>160</v>
      </c>
      <c r="K32" s="42">
        <v>145</v>
      </c>
      <c r="L32" s="43">
        <f t="shared" si="3"/>
        <v>0</v>
      </c>
      <c r="M32" s="43">
        <f t="shared" si="4"/>
        <v>0</v>
      </c>
      <c r="N32" s="43">
        <f t="shared" si="5"/>
        <v>0</v>
      </c>
    </row>
    <row r="33" spans="1:14" ht="38.25" x14ac:dyDescent="0.2">
      <c r="A33" s="64"/>
      <c r="B33" s="33" t="s">
        <v>84</v>
      </c>
      <c r="C33" s="72"/>
      <c r="D33" s="40" t="s">
        <v>85</v>
      </c>
      <c r="E33" s="41" t="s">
        <v>6</v>
      </c>
      <c r="F33" s="40" t="s">
        <v>186</v>
      </c>
      <c r="G33" s="33" t="s">
        <v>86</v>
      </c>
      <c r="H33" s="42">
        <v>0.45</v>
      </c>
      <c r="I33" s="42">
        <v>170</v>
      </c>
      <c r="J33" s="42">
        <v>160</v>
      </c>
      <c r="K33" s="42">
        <v>145</v>
      </c>
      <c r="L33" s="43">
        <f t="shared" si="3"/>
        <v>0</v>
      </c>
      <c r="M33" s="43">
        <f t="shared" si="4"/>
        <v>0</v>
      </c>
      <c r="N33" s="43">
        <f t="shared" si="5"/>
        <v>0</v>
      </c>
    </row>
    <row r="34" spans="1:14" ht="38.25" x14ac:dyDescent="0.2">
      <c r="A34" s="64"/>
      <c r="B34" s="33" t="s">
        <v>87</v>
      </c>
      <c r="C34" s="72"/>
      <c r="D34" s="40" t="s">
        <v>88</v>
      </c>
      <c r="E34" s="41" t="s">
        <v>11</v>
      </c>
      <c r="F34" s="40" t="s">
        <v>185</v>
      </c>
      <c r="G34" s="33" t="s">
        <v>89</v>
      </c>
      <c r="H34" s="42">
        <v>0.3</v>
      </c>
      <c r="I34" s="42">
        <v>170</v>
      </c>
      <c r="J34" s="42">
        <v>160</v>
      </c>
      <c r="K34" s="42">
        <v>145</v>
      </c>
      <c r="L34" s="43">
        <f t="shared" si="3"/>
        <v>0</v>
      </c>
      <c r="M34" s="43">
        <f t="shared" si="4"/>
        <v>0</v>
      </c>
      <c r="N34" s="43">
        <f t="shared" si="5"/>
        <v>0</v>
      </c>
    </row>
    <row r="35" spans="1:14" ht="50.25" customHeight="1" x14ac:dyDescent="0.2">
      <c r="A35" s="59" t="s">
        <v>90</v>
      </c>
      <c r="B35" s="33" t="s">
        <v>91</v>
      </c>
      <c r="C35" s="72"/>
      <c r="D35" s="40" t="s">
        <v>187</v>
      </c>
      <c r="E35" s="41" t="s">
        <v>6</v>
      </c>
      <c r="F35" s="40" t="s">
        <v>92</v>
      </c>
      <c r="G35" s="33" t="s">
        <v>93</v>
      </c>
      <c r="H35" s="42">
        <v>0.6</v>
      </c>
      <c r="I35" s="42">
        <v>170</v>
      </c>
      <c r="J35" s="42">
        <v>160</v>
      </c>
      <c r="K35" s="42">
        <v>145</v>
      </c>
      <c r="L35" s="43">
        <f t="shared" si="3"/>
        <v>0</v>
      </c>
      <c r="M35" s="43">
        <f t="shared" si="4"/>
        <v>0</v>
      </c>
      <c r="N35" s="43">
        <f t="shared" si="5"/>
        <v>0</v>
      </c>
    </row>
    <row r="36" spans="1:14" ht="25.5" x14ac:dyDescent="0.2">
      <c r="A36" s="64"/>
      <c r="B36" s="33" t="s">
        <v>94</v>
      </c>
      <c r="C36" s="72"/>
      <c r="D36" s="40" t="s">
        <v>95</v>
      </c>
      <c r="E36" s="41" t="s">
        <v>11</v>
      </c>
      <c r="F36" s="40" t="s">
        <v>96</v>
      </c>
      <c r="G36" s="33" t="s">
        <v>83</v>
      </c>
      <c r="H36" s="42">
        <v>0.45</v>
      </c>
      <c r="I36" s="42">
        <v>170</v>
      </c>
      <c r="J36" s="42">
        <v>160</v>
      </c>
      <c r="K36" s="42">
        <v>145</v>
      </c>
      <c r="L36" s="43">
        <f t="shared" si="3"/>
        <v>0</v>
      </c>
      <c r="M36" s="43">
        <f t="shared" si="4"/>
        <v>0</v>
      </c>
      <c r="N36" s="43">
        <f t="shared" si="5"/>
        <v>0</v>
      </c>
    </row>
    <row r="37" spans="1:14" x14ac:dyDescent="0.2">
      <c r="A37" s="59" t="s">
        <v>97</v>
      </c>
      <c r="B37" s="33" t="s">
        <v>15</v>
      </c>
      <c r="C37" s="72"/>
      <c r="D37" s="40" t="s">
        <v>98</v>
      </c>
      <c r="E37" s="41" t="s">
        <v>99</v>
      </c>
      <c r="F37" s="40" t="s">
        <v>188</v>
      </c>
      <c r="G37" s="33" t="s">
        <v>100</v>
      </c>
      <c r="H37" s="42">
        <v>0.15</v>
      </c>
      <c r="I37" s="42">
        <v>170</v>
      </c>
      <c r="J37" s="42">
        <v>160</v>
      </c>
      <c r="K37" s="42">
        <v>145</v>
      </c>
      <c r="L37" s="43">
        <f t="shared" si="3"/>
        <v>0</v>
      </c>
      <c r="M37" s="43">
        <f t="shared" si="4"/>
        <v>0</v>
      </c>
      <c r="N37" s="43">
        <f t="shared" si="5"/>
        <v>0</v>
      </c>
    </row>
    <row r="38" spans="1:14" ht="38.25" x14ac:dyDescent="0.2">
      <c r="A38" s="64"/>
      <c r="B38" s="33" t="s">
        <v>101</v>
      </c>
      <c r="C38" s="72"/>
      <c r="D38" s="40" t="s">
        <v>102</v>
      </c>
      <c r="E38" s="41" t="s">
        <v>99</v>
      </c>
      <c r="F38" s="40" t="s">
        <v>103</v>
      </c>
      <c r="G38" s="33" t="s">
        <v>104</v>
      </c>
      <c r="H38" s="42">
        <v>0.1</v>
      </c>
      <c r="I38" s="42">
        <v>170</v>
      </c>
      <c r="J38" s="42">
        <v>160</v>
      </c>
      <c r="K38" s="42">
        <v>145</v>
      </c>
      <c r="L38" s="43">
        <f t="shared" si="3"/>
        <v>0</v>
      </c>
      <c r="M38" s="43">
        <f t="shared" si="4"/>
        <v>0</v>
      </c>
      <c r="N38" s="43">
        <f t="shared" si="5"/>
        <v>0</v>
      </c>
    </row>
    <row r="39" spans="1:14" x14ac:dyDescent="0.2">
      <c r="A39" s="64"/>
      <c r="B39" s="33" t="s">
        <v>105</v>
      </c>
      <c r="C39" s="72"/>
      <c r="D39" s="40" t="s">
        <v>95</v>
      </c>
      <c r="E39" s="41" t="s">
        <v>11</v>
      </c>
      <c r="F39" s="40" t="s">
        <v>189</v>
      </c>
      <c r="G39" s="33" t="s">
        <v>106</v>
      </c>
      <c r="H39" s="42">
        <v>0.09</v>
      </c>
      <c r="I39" s="42">
        <v>170</v>
      </c>
      <c r="J39" s="42">
        <v>160</v>
      </c>
      <c r="K39" s="42">
        <v>145</v>
      </c>
      <c r="L39" s="43">
        <f t="shared" si="3"/>
        <v>0</v>
      </c>
      <c r="M39" s="43">
        <f t="shared" si="4"/>
        <v>0</v>
      </c>
      <c r="N39" s="43">
        <f t="shared" si="5"/>
        <v>0</v>
      </c>
    </row>
    <row r="40" spans="1:14" x14ac:dyDescent="0.2">
      <c r="A40" s="59" t="s">
        <v>107</v>
      </c>
      <c r="B40" s="33" t="s">
        <v>15</v>
      </c>
      <c r="C40" s="72"/>
      <c r="D40" s="40" t="s">
        <v>108</v>
      </c>
      <c r="E40" s="41" t="s">
        <v>99</v>
      </c>
      <c r="F40" s="40" t="s">
        <v>190</v>
      </c>
      <c r="G40" s="33" t="s">
        <v>109</v>
      </c>
      <c r="H40" s="42">
        <v>0.25</v>
      </c>
      <c r="I40" s="42">
        <v>170</v>
      </c>
      <c r="J40" s="42">
        <v>160</v>
      </c>
      <c r="K40" s="42">
        <v>145</v>
      </c>
      <c r="L40" s="43">
        <f t="shared" si="3"/>
        <v>0</v>
      </c>
      <c r="M40" s="43">
        <f t="shared" si="4"/>
        <v>0</v>
      </c>
      <c r="N40" s="43">
        <f t="shared" si="5"/>
        <v>0</v>
      </c>
    </row>
    <row r="41" spans="1:14" ht="38.25" x14ac:dyDescent="0.2">
      <c r="A41" s="64"/>
      <c r="B41" s="33" t="s">
        <v>110</v>
      </c>
      <c r="C41" s="72"/>
      <c r="D41" s="40" t="s">
        <v>111</v>
      </c>
      <c r="E41" s="41" t="s">
        <v>99</v>
      </c>
      <c r="F41" s="40" t="s">
        <v>16</v>
      </c>
      <c r="G41" s="33" t="s">
        <v>112</v>
      </c>
      <c r="H41" s="42">
        <v>0.2</v>
      </c>
      <c r="I41" s="42">
        <v>170</v>
      </c>
      <c r="J41" s="42">
        <v>160</v>
      </c>
      <c r="K41" s="42">
        <v>145</v>
      </c>
      <c r="L41" s="43">
        <f t="shared" si="3"/>
        <v>0</v>
      </c>
      <c r="M41" s="43">
        <f t="shared" si="4"/>
        <v>0</v>
      </c>
      <c r="N41" s="43">
        <f t="shared" si="5"/>
        <v>0</v>
      </c>
    </row>
    <row r="42" spans="1:14" ht="25.5" x14ac:dyDescent="0.2">
      <c r="A42" s="64"/>
      <c r="B42" s="33" t="s">
        <v>113</v>
      </c>
      <c r="C42" s="72"/>
      <c r="D42" s="40" t="s">
        <v>95</v>
      </c>
      <c r="E42" s="41" t="s">
        <v>11</v>
      </c>
      <c r="F42" s="40" t="s">
        <v>280</v>
      </c>
      <c r="G42" s="33" t="s">
        <v>114</v>
      </c>
      <c r="H42" s="42">
        <v>0.15</v>
      </c>
      <c r="I42" s="42">
        <v>170</v>
      </c>
      <c r="J42" s="42">
        <v>160</v>
      </c>
      <c r="K42" s="42">
        <v>145</v>
      </c>
      <c r="L42" s="43">
        <f t="shared" si="3"/>
        <v>0</v>
      </c>
      <c r="M42" s="43">
        <f t="shared" si="4"/>
        <v>0</v>
      </c>
      <c r="N42" s="43">
        <f t="shared" si="5"/>
        <v>0</v>
      </c>
    </row>
    <row r="43" spans="1:14" s="27" customFormat="1" x14ac:dyDescent="0.2">
      <c r="A43" s="46" t="s">
        <v>196</v>
      </c>
      <c r="B43" s="50"/>
      <c r="C43" s="50"/>
      <c r="D43" s="47"/>
      <c r="E43" s="48"/>
      <c r="F43" s="47"/>
      <c r="G43" s="48"/>
      <c r="H43" s="42"/>
      <c r="I43" s="42"/>
      <c r="J43" s="42"/>
      <c r="K43" s="42"/>
      <c r="L43" s="43"/>
      <c r="M43" s="43"/>
      <c r="N43" s="43"/>
    </row>
    <row r="44" spans="1:14" ht="66.75" x14ac:dyDescent="0.2">
      <c r="A44" s="35" t="s">
        <v>115</v>
      </c>
      <c r="B44" s="35" t="s">
        <v>116</v>
      </c>
      <c r="C44" s="16"/>
      <c r="D44" s="36" t="s">
        <v>197</v>
      </c>
      <c r="E44" s="35" t="s">
        <v>75</v>
      </c>
      <c r="F44" s="36" t="s">
        <v>201</v>
      </c>
      <c r="G44" s="35" t="s">
        <v>200</v>
      </c>
      <c r="H44" s="42"/>
      <c r="I44" s="42"/>
      <c r="J44" s="42"/>
      <c r="K44" s="42"/>
      <c r="L44" s="39" t="s">
        <v>271</v>
      </c>
      <c r="M44" s="39" t="s">
        <v>272</v>
      </c>
      <c r="N44" s="39" t="s">
        <v>273</v>
      </c>
    </row>
    <row r="45" spans="1:14" x14ac:dyDescent="0.2">
      <c r="A45" s="44" t="s">
        <v>117</v>
      </c>
      <c r="B45" s="33" t="s">
        <v>118</v>
      </c>
      <c r="C45" s="72"/>
      <c r="D45" s="40" t="s">
        <v>119</v>
      </c>
      <c r="E45" s="41" t="s">
        <v>120</v>
      </c>
      <c r="F45" s="40" t="s">
        <v>121</v>
      </c>
      <c r="G45" s="33" t="s">
        <v>122</v>
      </c>
      <c r="H45" s="42">
        <v>3.8</v>
      </c>
      <c r="I45" s="42">
        <v>170</v>
      </c>
      <c r="J45" s="42">
        <v>160</v>
      </c>
      <c r="K45" s="42">
        <v>145</v>
      </c>
      <c r="L45" s="43">
        <f>(((H45/30)*I45)/1000)*C45</f>
        <v>0</v>
      </c>
      <c r="M45" s="43">
        <f>(((H45/30)*J45)/1000)*C45</f>
        <v>0</v>
      </c>
      <c r="N45" s="43">
        <f>(((H45/30)*K45)/1000)*C45</f>
        <v>0</v>
      </c>
    </row>
    <row r="46" spans="1:14" x14ac:dyDescent="0.2">
      <c r="A46" s="44" t="s">
        <v>123</v>
      </c>
      <c r="B46" s="33" t="s">
        <v>118</v>
      </c>
      <c r="C46" s="72"/>
      <c r="D46" s="40" t="s">
        <v>124</v>
      </c>
      <c r="E46" s="41" t="s">
        <v>120</v>
      </c>
      <c r="F46" s="40" t="s">
        <v>125</v>
      </c>
      <c r="G46" s="33" t="s">
        <v>126</v>
      </c>
      <c r="H46" s="42">
        <v>5</v>
      </c>
      <c r="I46" s="42">
        <v>170</v>
      </c>
      <c r="J46" s="42">
        <v>160</v>
      </c>
      <c r="K46" s="42">
        <v>145</v>
      </c>
      <c r="L46" s="43">
        <f t="shared" ref="L46:L55" si="6">(((H46/30)*I46)/1000)*C46</f>
        <v>0</v>
      </c>
      <c r="M46" s="43">
        <f t="shared" ref="M46:M55" si="7">(((H46/30)*J46)/1000)*C46</f>
        <v>0</v>
      </c>
      <c r="N46" s="43">
        <f t="shared" ref="N46:N55" si="8">(((H46/30)*K46)/1000)*C46</f>
        <v>0</v>
      </c>
    </row>
    <row r="47" spans="1:14" ht="25.5" x14ac:dyDescent="0.2">
      <c r="A47" s="44" t="s">
        <v>127</v>
      </c>
      <c r="B47" s="33" t="s">
        <v>128</v>
      </c>
      <c r="C47" s="72"/>
      <c r="D47" s="40" t="s">
        <v>129</v>
      </c>
      <c r="E47" s="41" t="s">
        <v>133</v>
      </c>
      <c r="F47" s="40" t="s">
        <v>130</v>
      </c>
      <c r="G47" s="33" t="s">
        <v>130</v>
      </c>
      <c r="H47" s="42">
        <v>8.1999999999999993</v>
      </c>
      <c r="I47" s="42">
        <v>170</v>
      </c>
      <c r="J47" s="42">
        <v>160</v>
      </c>
      <c r="K47" s="42">
        <v>145</v>
      </c>
      <c r="L47" s="43">
        <f t="shared" si="6"/>
        <v>0</v>
      </c>
      <c r="M47" s="43">
        <f t="shared" si="7"/>
        <v>0</v>
      </c>
      <c r="N47" s="43">
        <f t="shared" si="8"/>
        <v>0</v>
      </c>
    </row>
    <row r="48" spans="1:14" x14ac:dyDescent="0.2">
      <c r="A48" s="44" t="s">
        <v>131</v>
      </c>
      <c r="B48" s="33" t="s">
        <v>118</v>
      </c>
      <c r="C48" s="72"/>
      <c r="D48" s="40" t="s">
        <v>132</v>
      </c>
      <c r="E48" s="41" t="s">
        <v>281</v>
      </c>
      <c r="F48" s="40" t="s">
        <v>134</v>
      </c>
      <c r="G48" s="33" t="s">
        <v>135</v>
      </c>
      <c r="H48" s="42">
        <v>22</v>
      </c>
      <c r="I48" s="42">
        <v>170</v>
      </c>
      <c r="J48" s="42">
        <v>160</v>
      </c>
      <c r="K48" s="42">
        <v>145</v>
      </c>
      <c r="L48" s="43">
        <f t="shared" si="6"/>
        <v>0</v>
      </c>
      <c r="M48" s="43">
        <f t="shared" si="7"/>
        <v>0</v>
      </c>
      <c r="N48" s="43">
        <f t="shared" si="8"/>
        <v>0</v>
      </c>
    </row>
    <row r="49" spans="1:14" ht="51.75" customHeight="1" x14ac:dyDescent="0.2">
      <c r="A49" s="44" t="s">
        <v>278</v>
      </c>
      <c r="B49" s="33" t="s">
        <v>136</v>
      </c>
      <c r="C49" s="72"/>
      <c r="D49" s="40" t="s">
        <v>132</v>
      </c>
      <c r="E49" s="41" t="s">
        <v>133</v>
      </c>
      <c r="F49" s="40" t="s">
        <v>137</v>
      </c>
      <c r="G49" s="33" t="s">
        <v>137</v>
      </c>
      <c r="H49" s="42">
        <v>18.7</v>
      </c>
      <c r="I49" s="42">
        <v>170</v>
      </c>
      <c r="J49" s="42">
        <v>160</v>
      </c>
      <c r="K49" s="42">
        <v>145</v>
      </c>
      <c r="L49" s="43">
        <f t="shared" si="6"/>
        <v>0</v>
      </c>
      <c r="M49" s="43">
        <f t="shared" si="7"/>
        <v>0</v>
      </c>
      <c r="N49" s="43">
        <f t="shared" si="8"/>
        <v>0</v>
      </c>
    </row>
    <row r="50" spans="1:14" ht="38.25" x14ac:dyDescent="0.2">
      <c r="A50" s="44" t="s">
        <v>191</v>
      </c>
      <c r="B50" s="33" t="s">
        <v>118</v>
      </c>
      <c r="C50" s="72"/>
      <c r="D50" s="40" t="s">
        <v>132</v>
      </c>
      <c r="E50" s="41" t="s">
        <v>120</v>
      </c>
      <c r="F50" s="40" t="s">
        <v>137</v>
      </c>
      <c r="G50" s="33" t="s">
        <v>138</v>
      </c>
      <c r="H50" s="42">
        <v>20</v>
      </c>
      <c r="I50" s="42">
        <v>170</v>
      </c>
      <c r="J50" s="42">
        <v>160</v>
      </c>
      <c r="K50" s="42">
        <v>145</v>
      </c>
      <c r="L50" s="43">
        <f t="shared" si="6"/>
        <v>0</v>
      </c>
      <c r="M50" s="43">
        <f t="shared" si="7"/>
        <v>0</v>
      </c>
      <c r="N50" s="43">
        <f t="shared" si="8"/>
        <v>0</v>
      </c>
    </row>
    <row r="51" spans="1:14" ht="25.5" x14ac:dyDescent="0.2">
      <c r="A51" s="44" t="s">
        <v>139</v>
      </c>
      <c r="B51" s="33" t="s">
        <v>118</v>
      </c>
      <c r="C51" s="72"/>
      <c r="D51" s="40" t="s">
        <v>140</v>
      </c>
      <c r="E51" s="41" t="s">
        <v>120</v>
      </c>
      <c r="F51" s="40" t="s">
        <v>141</v>
      </c>
      <c r="G51" s="33" t="s">
        <v>142</v>
      </c>
      <c r="H51" s="42">
        <v>18</v>
      </c>
      <c r="I51" s="42">
        <v>170</v>
      </c>
      <c r="J51" s="42">
        <v>160</v>
      </c>
      <c r="K51" s="42">
        <v>145</v>
      </c>
      <c r="L51" s="43">
        <f t="shared" si="6"/>
        <v>0</v>
      </c>
      <c r="M51" s="43">
        <f t="shared" si="7"/>
        <v>0</v>
      </c>
      <c r="N51" s="43">
        <f t="shared" si="8"/>
        <v>0</v>
      </c>
    </row>
    <row r="52" spans="1:14" ht="38.25" x14ac:dyDescent="0.2">
      <c r="A52" s="44" t="s">
        <v>143</v>
      </c>
      <c r="B52" s="33" t="s">
        <v>118</v>
      </c>
      <c r="C52" s="72"/>
      <c r="D52" s="40" t="s">
        <v>144</v>
      </c>
      <c r="E52" s="41" t="s">
        <v>120</v>
      </c>
      <c r="F52" s="40" t="s">
        <v>145</v>
      </c>
      <c r="G52" s="33" t="s">
        <v>146</v>
      </c>
      <c r="H52" s="42">
        <v>14.8</v>
      </c>
      <c r="I52" s="42">
        <v>170</v>
      </c>
      <c r="J52" s="42">
        <v>160</v>
      </c>
      <c r="K52" s="42">
        <v>145</v>
      </c>
      <c r="L52" s="43">
        <f t="shared" si="6"/>
        <v>0</v>
      </c>
      <c r="M52" s="43">
        <f t="shared" si="7"/>
        <v>0</v>
      </c>
      <c r="N52" s="43">
        <f t="shared" si="8"/>
        <v>0</v>
      </c>
    </row>
    <row r="53" spans="1:14" x14ac:dyDescent="0.2">
      <c r="A53" s="44" t="s">
        <v>147</v>
      </c>
      <c r="B53" s="33" t="s">
        <v>118</v>
      </c>
      <c r="C53" s="72"/>
      <c r="D53" s="40" t="s">
        <v>148</v>
      </c>
      <c r="E53" s="41" t="s">
        <v>120</v>
      </c>
      <c r="F53" s="40" t="s">
        <v>149</v>
      </c>
      <c r="G53" s="33" t="s">
        <v>150</v>
      </c>
      <c r="H53" s="42">
        <v>41</v>
      </c>
      <c r="I53" s="42">
        <v>170</v>
      </c>
      <c r="J53" s="42">
        <v>160</v>
      </c>
      <c r="K53" s="42">
        <v>145</v>
      </c>
      <c r="L53" s="43">
        <f t="shared" si="6"/>
        <v>0</v>
      </c>
      <c r="M53" s="43">
        <f t="shared" si="7"/>
        <v>0</v>
      </c>
      <c r="N53" s="43">
        <f t="shared" si="8"/>
        <v>0</v>
      </c>
    </row>
    <row r="54" spans="1:14" ht="25.5" x14ac:dyDescent="0.2">
      <c r="A54" s="59" t="s">
        <v>151</v>
      </c>
      <c r="B54" s="33" t="s">
        <v>136</v>
      </c>
      <c r="C54" s="72"/>
      <c r="D54" s="40" t="s">
        <v>152</v>
      </c>
      <c r="E54" s="41" t="s">
        <v>133</v>
      </c>
      <c r="F54" s="40" t="s">
        <v>153</v>
      </c>
      <c r="G54" s="33" t="s">
        <v>153</v>
      </c>
      <c r="H54" s="42">
        <v>33</v>
      </c>
      <c r="I54" s="42">
        <v>170</v>
      </c>
      <c r="J54" s="42">
        <v>160</v>
      </c>
      <c r="K54" s="42">
        <v>145</v>
      </c>
      <c r="L54" s="43">
        <f t="shared" si="6"/>
        <v>0</v>
      </c>
      <c r="M54" s="43">
        <f t="shared" si="7"/>
        <v>0</v>
      </c>
      <c r="N54" s="43">
        <f t="shared" si="8"/>
        <v>0</v>
      </c>
    </row>
    <row r="55" spans="1:14" ht="23.25" customHeight="1" x14ac:dyDescent="0.2">
      <c r="A55" s="60"/>
      <c r="B55" s="33" t="s">
        <v>118</v>
      </c>
      <c r="C55" s="72"/>
      <c r="D55" s="40" t="s">
        <v>152</v>
      </c>
      <c r="E55" s="41" t="s">
        <v>120</v>
      </c>
      <c r="F55" s="40" t="s">
        <v>153</v>
      </c>
      <c r="G55" s="33" t="s">
        <v>154</v>
      </c>
      <c r="H55" s="42">
        <v>36</v>
      </c>
      <c r="I55" s="42">
        <v>170</v>
      </c>
      <c r="J55" s="42">
        <v>160</v>
      </c>
      <c r="K55" s="42">
        <v>145</v>
      </c>
      <c r="L55" s="43">
        <f t="shared" si="6"/>
        <v>0</v>
      </c>
      <c r="M55" s="43">
        <f t="shared" si="7"/>
        <v>0</v>
      </c>
      <c r="N55" s="43">
        <f t="shared" si="8"/>
        <v>0</v>
      </c>
    </row>
    <row r="56" spans="1:14" ht="14.25" x14ac:dyDescent="0.2">
      <c r="A56" s="49" t="s">
        <v>155</v>
      </c>
      <c r="B56" s="50"/>
      <c r="C56" s="25"/>
      <c r="D56" s="47"/>
      <c r="E56" s="48"/>
      <c r="F56" s="47"/>
      <c r="G56" s="48"/>
      <c r="H56" s="42"/>
      <c r="I56" s="42"/>
      <c r="J56" s="42"/>
      <c r="K56" s="42"/>
      <c r="L56" s="43"/>
      <c r="M56" s="43"/>
      <c r="N56" s="43"/>
    </row>
    <row r="57" spans="1:14" s="27" customFormat="1" x14ac:dyDescent="0.2">
      <c r="A57" s="46" t="s">
        <v>199</v>
      </c>
      <c r="B57" s="50"/>
      <c r="C57" s="50"/>
      <c r="D57" s="47"/>
      <c r="E57" s="48"/>
      <c r="F57" s="47"/>
      <c r="G57" s="48"/>
      <c r="H57" s="42"/>
      <c r="I57" s="42"/>
      <c r="J57" s="42"/>
      <c r="K57" s="42"/>
      <c r="L57" s="43"/>
      <c r="M57" s="43"/>
      <c r="N57" s="43"/>
    </row>
    <row r="58" spans="1:14" ht="51" customHeight="1" x14ac:dyDescent="0.2">
      <c r="A58" s="35" t="s">
        <v>73</v>
      </c>
      <c r="B58" s="35" t="s">
        <v>156</v>
      </c>
      <c r="C58" s="16"/>
      <c r="D58" s="36" t="s">
        <v>157</v>
      </c>
      <c r="E58" s="35" t="s">
        <v>158</v>
      </c>
      <c r="F58" s="36" t="s">
        <v>206</v>
      </c>
      <c r="G58" s="35" t="s">
        <v>205</v>
      </c>
      <c r="H58" s="42"/>
      <c r="I58" s="42"/>
      <c r="J58" s="42"/>
      <c r="K58" s="42"/>
      <c r="L58" s="39" t="s">
        <v>271</v>
      </c>
      <c r="M58" s="39" t="s">
        <v>272</v>
      </c>
      <c r="N58" s="39" t="s">
        <v>273</v>
      </c>
    </row>
    <row r="59" spans="1:14" ht="25.5" x14ac:dyDescent="0.2">
      <c r="A59" s="41" t="s">
        <v>159</v>
      </c>
      <c r="B59" s="33" t="s">
        <v>74</v>
      </c>
      <c r="C59" s="72"/>
      <c r="D59" s="40" t="s">
        <v>160</v>
      </c>
      <c r="E59" s="41" t="s">
        <v>161</v>
      </c>
      <c r="F59" s="40">
        <v>22</v>
      </c>
      <c r="G59" s="33" t="s">
        <v>162</v>
      </c>
      <c r="H59" s="42">
        <v>1</v>
      </c>
      <c r="I59" s="42">
        <v>170</v>
      </c>
      <c r="J59" s="42">
        <v>160</v>
      </c>
      <c r="K59" s="42">
        <v>145</v>
      </c>
      <c r="L59" s="43">
        <f>((H59/30)*I59)*C59</f>
        <v>0</v>
      </c>
      <c r="M59" s="43">
        <f>((H59/30)*J59)*C59</f>
        <v>0</v>
      </c>
      <c r="N59" s="43">
        <f>((H59/30)*K59)*C59</f>
        <v>0</v>
      </c>
    </row>
    <row r="60" spans="1:14" ht="38.25" x14ac:dyDescent="0.2">
      <c r="A60" s="41" t="s">
        <v>163</v>
      </c>
      <c r="B60" s="33" t="s">
        <v>74</v>
      </c>
      <c r="C60" s="72"/>
      <c r="D60" s="40" t="s">
        <v>164</v>
      </c>
      <c r="E60" s="41" t="s">
        <v>161</v>
      </c>
      <c r="F60" s="40">
        <v>30</v>
      </c>
      <c r="G60" s="33" t="s">
        <v>165</v>
      </c>
      <c r="H60" s="42">
        <v>1.38</v>
      </c>
      <c r="I60" s="42">
        <v>170</v>
      </c>
      <c r="J60" s="42">
        <v>160</v>
      </c>
      <c r="K60" s="42">
        <v>145</v>
      </c>
      <c r="L60" s="43">
        <f>((H60/30)*I60)*C60</f>
        <v>0</v>
      </c>
      <c r="M60" s="43">
        <f>((H60/30)*J60)*C60</f>
        <v>0</v>
      </c>
      <c r="N60" s="43">
        <f>((H60/30)*K60)*C60</f>
        <v>0</v>
      </c>
    </row>
    <row r="61" spans="1:14" x14ac:dyDescent="0.2">
      <c r="A61" s="46" t="s">
        <v>198</v>
      </c>
      <c r="B61" s="50"/>
      <c r="C61" s="25"/>
      <c r="D61" s="47"/>
      <c r="E61" s="48"/>
      <c r="F61" s="47"/>
      <c r="G61" s="48"/>
      <c r="H61" s="42"/>
      <c r="I61" s="42"/>
      <c r="J61" s="42"/>
      <c r="K61" s="42"/>
      <c r="L61" s="43"/>
      <c r="M61" s="43"/>
      <c r="N61" s="43"/>
    </row>
    <row r="62" spans="1:14" ht="76.5" x14ac:dyDescent="0.2">
      <c r="A62" s="35" t="s">
        <v>73</v>
      </c>
      <c r="B62" s="35" t="s">
        <v>166</v>
      </c>
      <c r="C62" s="16"/>
      <c r="D62" s="36" t="s">
        <v>202</v>
      </c>
      <c r="E62" s="35" t="s">
        <v>167</v>
      </c>
      <c r="F62" s="36" t="s">
        <v>203</v>
      </c>
      <c r="G62" s="35" t="s">
        <v>204</v>
      </c>
      <c r="H62" s="42"/>
      <c r="I62" s="42"/>
      <c r="J62" s="42"/>
      <c r="K62" s="42"/>
      <c r="L62" s="39" t="s">
        <v>271</v>
      </c>
      <c r="M62" s="39" t="s">
        <v>272</v>
      </c>
      <c r="N62" s="39" t="s">
        <v>273</v>
      </c>
    </row>
    <row r="63" spans="1:14" ht="25.5" x14ac:dyDescent="0.2">
      <c r="A63" s="41" t="s">
        <v>168</v>
      </c>
      <c r="B63" s="33" t="s">
        <v>74</v>
      </c>
      <c r="C63" s="72"/>
      <c r="D63" s="40" t="s">
        <v>169</v>
      </c>
      <c r="E63" s="33" t="s">
        <v>161</v>
      </c>
      <c r="F63" s="40" t="s">
        <v>170</v>
      </c>
      <c r="G63" s="33" t="s">
        <v>171</v>
      </c>
      <c r="H63" s="42">
        <v>0.05</v>
      </c>
      <c r="I63" s="42">
        <v>170</v>
      </c>
      <c r="J63" s="42">
        <v>160</v>
      </c>
      <c r="K63" s="42">
        <v>145</v>
      </c>
      <c r="L63" s="43">
        <f>((H63/30)*I63)*C63</f>
        <v>0</v>
      </c>
      <c r="M63" s="43">
        <f>((H63/30)*J63)*C63</f>
        <v>0</v>
      </c>
      <c r="N63" s="43">
        <f>((H63/30)*K63)*C63</f>
        <v>0</v>
      </c>
    </row>
    <row r="64" spans="1:14" ht="25.5" x14ac:dyDescent="0.2">
      <c r="A64" s="41" t="s">
        <v>172</v>
      </c>
      <c r="B64" s="33" t="s">
        <v>74</v>
      </c>
      <c r="C64" s="72"/>
      <c r="D64" s="40" t="s">
        <v>173</v>
      </c>
      <c r="E64" s="33" t="s">
        <v>161</v>
      </c>
      <c r="F64" s="40" t="s">
        <v>174</v>
      </c>
      <c r="G64" s="33" t="s">
        <v>175</v>
      </c>
      <c r="H64" s="42">
        <v>8.3000000000000004E-2</v>
      </c>
      <c r="I64" s="42">
        <v>170</v>
      </c>
      <c r="J64" s="42">
        <v>160</v>
      </c>
      <c r="K64" s="42">
        <v>145</v>
      </c>
      <c r="L64" s="43">
        <f t="shared" ref="L64:L66" si="9">((H64/30)*I64)*C64</f>
        <v>0</v>
      </c>
      <c r="M64" s="43">
        <f t="shared" ref="M64:M66" si="10">((H64/30)*J64)*C64</f>
        <v>0</v>
      </c>
      <c r="N64" s="43">
        <f t="shared" ref="N64:N66" si="11">((H64/30)*K64)*C64</f>
        <v>0</v>
      </c>
    </row>
    <row r="65" spans="1:14" ht="38.25" x14ac:dyDescent="0.2">
      <c r="A65" s="41" t="s">
        <v>176</v>
      </c>
      <c r="B65" s="33" t="s">
        <v>74</v>
      </c>
      <c r="C65" s="72"/>
      <c r="D65" s="40" t="s">
        <v>177</v>
      </c>
      <c r="E65" s="33" t="s">
        <v>161</v>
      </c>
      <c r="F65" s="40" t="s">
        <v>178</v>
      </c>
      <c r="G65" s="33" t="s">
        <v>179</v>
      </c>
      <c r="H65" s="42">
        <v>9.2999999999999999E-2</v>
      </c>
      <c r="I65" s="42">
        <v>170</v>
      </c>
      <c r="J65" s="42">
        <v>160</v>
      </c>
      <c r="K65" s="42">
        <v>145</v>
      </c>
      <c r="L65" s="43">
        <f t="shared" si="9"/>
        <v>0</v>
      </c>
      <c r="M65" s="43">
        <f t="shared" si="10"/>
        <v>0</v>
      </c>
      <c r="N65" s="43">
        <f t="shared" si="11"/>
        <v>0</v>
      </c>
    </row>
    <row r="66" spans="1:14" ht="25.5" x14ac:dyDescent="0.2">
      <c r="A66" s="41" t="s">
        <v>180</v>
      </c>
      <c r="B66" s="33" t="s">
        <v>74</v>
      </c>
      <c r="C66" s="72"/>
      <c r="D66" s="40" t="s">
        <v>173</v>
      </c>
      <c r="E66" s="33" t="s">
        <v>161</v>
      </c>
      <c r="F66" s="40">
        <v>4</v>
      </c>
      <c r="G66" s="33" t="s">
        <v>181</v>
      </c>
      <c r="H66" s="42">
        <v>0.13300000000000001</v>
      </c>
      <c r="I66" s="42">
        <v>170</v>
      </c>
      <c r="J66" s="42">
        <v>160</v>
      </c>
      <c r="K66" s="42">
        <v>145</v>
      </c>
      <c r="L66" s="43">
        <f t="shared" si="9"/>
        <v>0</v>
      </c>
      <c r="M66" s="43">
        <f t="shared" si="10"/>
        <v>0</v>
      </c>
      <c r="N66" s="43">
        <f t="shared" si="11"/>
        <v>0</v>
      </c>
    </row>
    <row r="67" spans="1:14" x14ac:dyDescent="0.2">
      <c r="A67" s="46" t="s">
        <v>261</v>
      </c>
      <c r="B67" s="33"/>
      <c r="C67" s="26"/>
      <c r="D67" s="40"/>
      <c r="E67" s="33"/>
      <c r="F67" s="40"/>
      <c r="G67" s="33"/>
      <c r="H67" s="42"/>
      <c r="I67" s="42"/>
      <c r="J67" s="42"/>
      <c r="K67" s="42"/>
      <c r="L67" s="43"/>
      <c r="M67" s="43"/>
      <c r="N67" s="43"/>
    </row>
    <row r="68" spans="1:14" ht="76.5" hidden="1" x14ac:dyDescent="0.2">
      <c r="A68" s="16" t="s">
        <v>73</v>
      </c>
      <c r="B68" s="16" t="s">
        <v>166</v>
      </c>
      <c r="C68" s="16"/>
      <c r="D68" s="17" t="s">
        <v>202</v>
      </c>
      <c r="E68" s="16" t="s">
        <v>167</v>
      </c>
      <c r="F68" s="17" t="s">
        <v>203</v>
      </c>
      <c r="G68" s="16" t="s">
        <v>204</v>
      </c>
      <c r="H68" s="23"/>
      <c r="I68" s="23"/>
      <c r="J68" s="23"/>
      <c r="K68" s="23"/>
      <c r="L68" s="18" t="s">
        <v>271</v>
      </c>
      <c r="M68" s="18" t="s">
        <v>272</v>
      </c>
      <c r="N68" s="18" t="s">
        <v>273</v>
      </c>
    </row>
    <row r="69" spans="1:14" hidden="1" x14ac:dyDescent="0.2">
      <c r="A69" s="22" t="s">
        <v>262</v>
      </c>
      <c r="B69" s="19" t="s">
        <v>74</v>
      </c>
      <c r="C69" s="20">
        <v>0</v>
      </c>
      <c r="D69" s="21" t="s">
        <v>263</v>
      </c>
      <c r="E69" s="19" t="s">
        <v>161</v>
      </c>
      <c r="F69" s="21" t="s">
        <v>264</v>
      </c>
      <c r="G69" s="19" t="s">
        <v>265</v>
      </c>
      <c r="H69" s="23">
        <v>1.0999999999999999E-2</v>
      </c>
      <c r="I69" s="23">
        <v>170</v>
      </c>
      <c r="J69" s="23">
        <v>160</v>
      </c>
      <c r="K69" s="23">
        <v>145</v>
      </c>
      <c r="L69" s="24">
        <f>((H69/30)*I69)*C69</f>
        <v>0</v>
      </c>
      <c r="M69" s="24">
        <f>((H69/30)*J69)*C69</f>
        <v>0</v>
      </c>
      <c r="N69" s="24">
        <f>((H69/30)*K69)*C69</f>
        <v>0</v>
      </c>
    </row>
    <row r="70" spans="1:14" ht="13.5" thickBot="1" x14ac:dyDescent="0.25"/>
    <row r="71" spans="1:14" s="27" customFormat="1" ht="28.5" customHeight="1" thickBot="1" x14ac:dyDescent="0.25">
      <c r="A71" s="65" t="s">
        <v>279</v>
      </c>
      <c r="B71" s="66"/>
      <c r="C71" s="66"/>
      <c r="D71" s="66"/>
      <c r="E71" s="66"/>
      <c r="F71" s="66"/>
      <c r="G71" s="66"/>
      <c r="H71" s="66"/>
      <c r="I71" s="66"/>
      <c r="J71" s="66"/>
      <c r="K71" s="67"/>
      <c r="L71" s="32">
        <f>L69+L66+L65+L64+L63+L60+L59+L55+L54+L53+L52+L51+L50+L49+L48+L47+L46+L45+L42+L41+L40+L39+L38+L37+L36+L35+L34+L33+L32+L31+L29+L28+L27+L26+L25+L24+L23+L22+L21+L19+L18+L17+L16+L15+L14+L13+L12+L11+L10+L9+L8+L7+L6+L5+L4</f>
        <v>0</v>
      </c>
      <c r="M71" s="32">
        <f>M69+M66+M65+M64+M63+M60+M59+M55+M54+M53+M52+M51+M50+M49+M48+M47+M46+M45+M42+M41+M40+M39+M38+M37+M36+M35+M34+M33+M32+M31+M29+M28+M27+M26+M25+M24+M23+M22+M21+M19+M18+M17+M16+M15+M14+M13+M12+M11+M10+M9+M8+M7+M6+M5+M4</f>
        <v>0</v>
      </c>
      <c r="N71" s="32">
        <f>N69+N66+N65+N64+N63+N60+N59+N55+N54+N53+N52+N51+N50+N49+N48+N47+N46+N45+N42+N41+N40+N39+N38+N37+N36+N35+N34+N33+N32+N31+N29+N28+N27+N26+N25+N24+N23+N22+N21+N19+N18+N17+N16+N15+N14+N13+N12+N11+N10+N9+N8+N7+N6+N5+N4</f>
        <v>0</v>
      </c>
    </row>
  </sheetData>
  <sheetProtection algorithmName="SHA-512" hashValue="SO/0jK1v2HNxiiJWFQdViAWlIdzzZ6Go2uaUOg//dUq6m7R2E7WI2BuZgrTE2oLdDGm+JVHv85ivN2avSFjw2g==" saltValue="Umu7Bg40EVDUEoQ2buM5Tg==" spinCount="100000" sheet="1"/>
  <mergeCells count="17">
    <mergeCell ref="A71:K71"/>
    <mergeCell ref="A23:A24"/>
    <mergeCell ref="A4:A5"/>
    <mergeCell ref="A6:A8"/>
    <mergeCell ref="A9:A12"/>
    <mergeCell ref="A3:N3"/>
    <mergeCell ref="A20:N20"/>
    <mergeCell ref="A13:A19"/>
    <mergeCell ref="A54:A55"/>
    <mergeCell ref="B14:B15"/>
    <mergeCell ref="D14:D15"/>
    <mergeCell ref="A40:A42"/>
    <mergeCell ref="A37:A39"/>
    <mergeCell ref="A35:A36"/>
    <mergeCell ref="A32:A34"/>
    <mergeCell ref="A21:A22"/>
    <mergeCell ref="A27:A29"/>
  </mergeCells>
  <phoneticPr fontId="7" type="noConversion"/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2"/>
  <dimension ref="A1:E63"/>
  <sheetViews>
    <sheetView topLeftCell="B1" zoomScale="150" workbookViewId="0">
      <selection activeCell="B1" sqref="B1:B1048576"/>
    </sheetView>
  </sheetViews>
  <sheetFormatPr defaultRowHeight="12.75" x14ac:dyDescent="0.2"/>
  <cols>
    <col min="1" max="1" width="32" customWidth="1"/>
  </cols>
  <sheetData>
    <row r="1" spans="1:1" ht="76.5" customHeight="1" x14ac:dyDescent="0.2">
      <c r="A1" s="68" t="s">
        <v>207</v>
      </c>
    </row>
    <row r="2" spans="1:1" x14ac:dyDescent="0.2">
      <c r="A2" s="69"/>
    </row>
    <row r="3" spans="1:1" ht="13.5" thickBot="1" x14ac:dyDescent="0.25">
      <c r="A3" s="70"/>
    </row>
    <row r="4" spans="1:1" ht="26.25" thickBot="1" x14ac:dyDescent="0.25">
      <c r="A4" s="4" t="s">
        <v>208</v>
      </c>
    </row>
    <row r="5" spans="1:1" ht="26.25" thickBot="1" x14ac:dyDescent="0.25">
      <c r="A5" s="5" t="s">
        <v>209</v>
      </c>
    </row>
    <row r="6" spans="1:1" ht="26.25" thickBot="1" x14ac:dyDescent="0.25">
      <c r="A6" s="4" t="s">
        <v>210</v>
      </c>
    </row>
    <row r="7" spans="1:1" ht="13.5" thickBot="1" x14ac:dyDescent="0.25">
      <c r="A7" s="4" t="s">
        <v>211</v>
      </c>
    </row>
    <row r="8" spans="1:1" ht="13.5" thickBot="1" x14ac:dyDescent="0.25">
      <c r="A8" s="4" t="s">
        <v>212</v>
      </c>
    </row>
    <row r="9" spans="1:1" ht="13.5" thickBot="1" x14ac:dyDescent="0.25">
      <c r="A9" s="4" t="s">
        <v>213</v>
      </c>
    </row>
    <row r="10" spans="1:1" ht="13.5" thickBot="1" x14ac:dyDescent="0.25">
      <c r="A10" s="4" t="s">
        <v>214</v>
      </c>
    </row>
    <row r="11" spans="1:1" ht="13.5" thickBot="1" x14ac:dyDescent="0.25">
      <c r="A11" s="4" t="s">
        <v>215</v>
      </c>
    </row>
    <row r="12" spans="1:1" ht="26.25" thickBot="1" x14ac:dyDescent="0.25">
      <c r="A12" s="4" t="s">
        <v>216</v>
      </c>
    </row>
    <row r="13" spans="1:1" ht="26.25" thickBot="1" x14ac:dyDescent="0.25">
      <c r="A13" s="4" t="s">
        <v>217</v>
      </c>
    </row>
    <row r="14" spans="1:1" ht="26.25" thickBot="1" x14ac:dyDescent="0.25">
      <c r="A14" s="4" t="s">
        <v>218</v>
      </c>
    </row>
    <row r="15" spans="1:1" ht="39" thickBot="1" x14ac:dyDescent="0.25">
      <c r="A15" s="4" t="s">
        <v>219</v>
      </c>
    </row>
    <row r="16" spans="1:1" ht="13.5" thickBot="1" x14ac:dyDescent="0.25">
      <c r="A16" s="6" t="s">
        <v>220</v>
      </c>
    </row>
    <row r="17" spans="1:1" ht="39" thickBot="1" x14ac:dyDescent="0.25">
      <c r="A17" s="6" t="s">
        <v>221</v>
      </c>
    </row>
    <row r="18" spans="1:1" ht="26.25" thickBot="1" x14ac:dyDescent="0.25">
      <c r="A18" s="6" t="s">
        <v>222</v>
      </c>
    </row>
    <row r="19" spans="1:1" ht="26.25" thickBot="1" x14ac:dyDescent="0.25">
      <c r="A19" s="6" t="s">
        <v>223</v>
      </c>
    </row>
    <row r="20" spans="1:1" ht="39" thickBot="1" x14ac:dyDescent="0.25">
      <c r="A20" s="6" t="s">
        <v>224</v>
      </c>
    </row>
    <row r="21" spans="1:1" ht="39" thickBot="1" x14ac:dyDescent="0.25">
      <c r="A21" s="6" t="s">
        <v>225</v>
      </c>
    </row>
    <row r="22" spans="1:1" ht="39" thickBot="1" x14ac:dyDescent="0.25">
      <c r="A22" s="6" t="s">
        <v>226</v>
      </c>
    </row>
    <row r="23" spans="1:1" ht="26.25" thickBot="1" x14ac:dyDescent="0.25">
      <c r="A23" s="4" t="s">
        <v>227</v>
      </c>
    </row>
    <row r="24" spans="1:1" ht="26.25" thickBot="1" x14ac:dyDescent="0.25">
      <c r="A24" s="6" t="s">
        <v>228</v>
      </c>
    </row>
    <row r="25" spans="1:1" ht="26.25" thickBot="1" x14ac:dyDescent="0.25">
      <c r="A25" s="6" t="s">
        <v>229</v>
      </c>
    </row>
    <row r="26" spans="1:1" ht="13.5" thickBot="1" x14ac:dyDescent="0.25">
      <c r="A26" s="4" t="s">
        <v>230</v>
      </c>
    </row>
    <row r="27" spans="1:1" ht="13.5" thickBot="1" x14ac:dyDescent="0.25">
      <c r="A27" s="4" t="s">
        <v>231</v>
      </c>
    </row>
    <row r="28" spans="1:1" ht="13.5" thickBot="1" x14ac:dyDescent="0.25">
      <c r="A28" s="4" t="s">
        <v>232</v>
      </c>
    </row>
    <row r="29" spans="1:1" ht="26.25" thickBot="1" x14ac:dyDescent="0.25">
      <c r="A29" s="4" t="s">
        <v>233</v>
      </c>
    </row>
    <row r="30" spans="1:1" ht="26.25" thickBot="1" x14ac:dyDescent="0.25">
      <c r="A30" s="4" t="s">
        <v>234</v>
      </c>
    </row>
    <row r="31" spans="1:1" ht="26.25" thickBot="1" x14ac:dyDescent="0.25">
      <c r="A31" s="4" t="s">
        <v>235</v>
      </c>
    </row>
    <row r="32" spans="1:1" ht="26.25" thickBot="1" x14ac:dyDescent="0.25">
      <c r="A32" s="4" t="s">
        <v>236</v>
      </c>
    </row>
    <row r="33" spans="1:5" ht="26.25" thickBot="1" x14ac:dyDescent="0.25">
      <c r="A33" s="4" t="s">
        <v>237</v>
      </c>
    </row>
    <row r="34" spans="1:5" ht="26.25" thickBot="1" x14ac:dyDescent="0.25">
      <c r="A34" s="4" t="s">
        <v>238</v>
      </c>
    </row>
    <row r="35" spans="1:5" ht="13.5" thickBot="1" x14ac:dyDescent="0.25">
      <c r="A35" s="4" t="s">
        <v>239</v>
      </c>
    </row>
    <row r="36" spans="1:5" ht="13.5" thickBot="1" x14ac:dyDescent="0.25">
      <c r="A36" s="4" t="s">
        <v>240</v>
      </c>
    </row>
    <row r="37" spans="1:5" ht="13.5" thickBot="1" x14ac:dyDescent="0.25">
      <c r="A37" s="4" t="s">
        <v>241</v>
      </c>
    </row>
    <row r="39" spans="1:5" ht="76.5" customHeight="1" x14ac:dyDescent="0.2">
      <c r="A39" s="71"/>
    </row>
    <row r="40" spans="1:5" x14ac:dyDescent="0.2">
      <c r="A40" s="71"/>
    </row>
    <row r="41" spans="1:5" x14ac:dyDescent="0.2">
      <c r="A41" s="71"/>
    </row>
    <row r="44" spans="1:5" x14ac:dyDescent="0.2">
      <c r="A44" s="15" t="s">
        <v>256</v>
      </c>
    </row>
    <row r="45" spans="1:5" ht="13.5" thickBot="1" x14ac:dyDescent="0.25">
      <c r="A45" t="s">
        <v>257</v>
      </c>
    </row>
    <row r="46" spans="1:5" ht="26.25" thickBot="1" x14ac:dyDescent="0.25">
      <c r="A46" s="12" t="s">
        <v>250</v>
      </c>
      <c r="B46" s="8" t="s">
        <v>242</v>
      </c>
      <c r="C46" s="8" t="s">
        <v>243</v>
      </c>
      <c r="D46" s="8" t="s">
        <v>244</v>
      </c>
      <c r="E46" s="8" t="s">
        <v>245</v>
      </c>
    </row>
    <row r="47" spans="1:5" x14ac:dyDescent="0.2">
      <c r="B47" s="9" t="s">
        <v>249</v>
      </c>
      <c r="C47" s="9" t="s">
        <v>246</v>
      </c>
      <c r="D47" s="9" t="s">
        <v>249</v>
      </c>
      <c r="E47" s="9" t="s">
        <v>249</v>
      </c>
    </row>
    <row r="48" spans="1:5" ht="13.5" thickBot="1" x14ac:dyDescent="0.25">
      <c r="B48" s="3" t="s">
        <v>248</v>
      </c>
      <c r="C48" s="3" t="s">
        <v>247</v>
      </c>
      <c r="D48" s="3" t="s">
        <v>248</v>
      </c>
      <c r="E48" s="3" t="s">
        <v>248</v>
      </c>
    </row>
    <row r="49" spans="1:5" ht="13.5" thickBot="1" x14ac:dyDescent="0.25">
      <c r="B49" s="3">
        <v>140</v>
      </c>
      <c r="C49" s="3">
        <v>170</v>
      </c>
      <c r="D49" s="3">
        <v>160</v>
      </c>
      <c r="E49" s="3">
        <v>100</v>
      </c>
    </row>
    <row r="50" spans="1:5" ht="13.5" thickBot="1" x14ac:dyDescent="0.25">
      <c r="A50" s="10" t="s">
        <v>251</v>
      </c>
      <c r="B50" s="11"/>
      <c r="C50" s="11"/>
      <c r="D50" s="11"/>
      <c r="E50" s="11"/>
    </row>
    <row r="51" spans="1:5" s="7" customFormat="1" x14ac:dyDescent="0.2">
      <c r="A51" s="13" t="s">
        <v>254</v>
      </c>
      <c r="B51" s="14">
        <f t="shared" ref="B51:E51" si="0">B49*B50</f>
        <v>0</v>
      </c>
      <c r="C51" s="14">
        <f t="shared" si="0"/>
        <v>0</v>
      </c>
      <c r="D51" s="14">
        <f t="shared" si="0"/>
        <v>0</v>
      </c>
      <c r="E51" s="14">
        <f t="shared" si="0"/>
        <v>0</v>
      </c>
    </row>
    <row r="52" spans="1:5" ht="13.5" thickBot="1" x14ac:dyDescent="0.25"/>
    <row r="53" spans="1:5" ht="26.25" thickBot="1" x14ac:dyDescent="0.25">
      <c r="A53" s="12" t="s">
        <v>252</v>
      </c>
      <c r="B53" s="8" t="s">
        <v>242</v>
      </c>
      <c r="C53" s="8" t="s">
        <v>243</v>
      </c>
      <c r="D53" s="8" t="s">
        <v>244</v>
      </c>
      <c r="E53" s="8" t="s">
        <v>245</v>
      </c>
    </row>
    <row r="54" spans="1:5" x14ac:dyDescent="0.2">
      <c r="B54" s="9" t="s">
        <v>249</v>
      </c>
      <c r="C54" s="9" t="s">
        <v>246</v>
      </c>
      <c r="D54" s="9" t="s">
        <v>249</v>
      </c>
      <c r="E54" s="9" t="s">
        <v>249</v>
      </c>
    </row>
    <row r="55" spans="1:5" ht="13.5" thickBot="1" x14ac:dyDescent="0.25">
      <c r="B55" s="3" t="s">
        <v>248</v>
      </c>
      <c r="C55" s="3" t="s">
        <v>247</v>
      </c>
      <c r="D55" s="3" t="s">
        <v>248</v>
      </c>
      <c r="E55" s="3" t="s">
        <v>248</v>
      </c>
    </row>
    <row r="56" spans="1:5" ht="13.5" thickBot="1" x14ac:dyDescent="0.25">
      <c r="B56" s="3">
        <v>90</v>
      </c>
      <c r="C56" s="3">
        <v>120</v>
      </c>
      <c r="D56" s="3">
        <v>100</v>
      </c>
      <c r="E56" s="3">
        <v>80</v>
      </c>
    </row>
    <row r="57" spans="1:5" ht="13.5" thickBot="1" x14ac:dyDescent="0.25">
      <c r="A57" s="10" t="s">
        <v>251</v>
      </c>
      <c r="B57" s="11">
        <v>1</v>
      </c>
      <c r="C57" s="11"/>
      <c r="D57" s="11"/>
      <c r="E57" s="11"/>
    </row>
    <row r="58" spans="1:5" s="7" customFormat="1" x14ac:dyDescent="0.2">
      <c r="A58" s="13" t="s">
        <v>254</v>
      </c>
      <c r="B58" s="14">
        <f t="shared" ref="B58:E58" si="1">B56*B57</f>
        <v>90</v>
      </c>
      <c r="C58" s="14">
        <f t="shared" si="1"/>
        <v>0</v>
      </c>
      <c r="D58" s="14">
        <f t="shared" si="1"/>
        <v>0</v>
      </c>
      <c r="E58" s="14">
        <f t="shared" si="1"/>
        <v>0</v>
      </c>
    </row>
    <row r="60" spans="1:5" x14ac:dyDescent="0.2">
      <c r="A60" t="s">
        <v>253</v>
      </c>
      <c r="B60" t="s">
        <v>260</v>
      </c>
    </row>
    <row r="61" spans="1:5" x14ac:dyDescent="0.2">
      <c r="A61" t="s">
        <v>255</v>
      </c>
    </row>
    <row r="62" spans="1:5" x14ac:dyDescent="0.2">
      <c r="A62" t="s">
        <v>258</v>
      </c>
    </row>
    <row r="63" spans="1:5" x14ac:dyDescent="0.2">
      <c r="A63" t="s">
        <v>259</v>
      </c>
    </row>
  </sheetData>
  <mergeCells count="2">
    <mergeCell ref="A1:A3"/>
    <mergeCell ref="A39:A41"/>
  </mergeCells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3"/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ProductieGunoi</vt:lpstr>
      <vt:lpstr>PMN</vt:lpstr>
      <vt:lpstr>Sheet3</vt:lpstr>
      <vt:lpstr>ProductieGunoi!page24</vt:lpstr>
      <vt:lpstr>ProductieGunoi!page25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</dc:creator>
  <cp:lastModifiedBy>Windows User</cp:lastModifiedBy>
  <dcterms:created xsi:type="dcterms:W3CDTF">2014-11-26T09:51:51Z</dcterms:created>
  <dcterms:modified xsi:type="dcterms:W3CDTF">2021-08-12T09:36:08Z</dcterms:modified>
</cp:coreProperties>
</file>